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124C592A-D6C0-8749-B6E8-E56ED94B7F72}" xr6:coauthVersionLast="45" xr6:coauthVersionMax="45" xr10:uidLastSave="{00000000-0000-0000-0000-000000000000}"/>
  <bookViews>
    <workbookView xWindow="0" yWindow="460" windowWidth="23260" windowHeight="12580" tabRatio="564" activeTab="2" xr2:uid="{00000000-000D-0000-FFFF-FFFF00000000}"/>
  </bookViews>
  <sheets>
    <sheet name="Графік" sheetId="12" r:id="rId1"/>
    <sheet name="Лист погодження" sheetId="19" r:id="rId2"/>
    <sheet name="1-2 курс" sheetId="3" r:id="rId3"/>
    <sheet name="1-2 курс 2 роки" sheetId="18" r:id="rId4"/>
    <sheet name="Вибіркові(пропозиції)" sheetId="20" r:id="rId5"/>
    <sheet name="Аркуш1" sheetId="21" state="hidden" r:id="rId6"/>
  </sheets>
  <definedNames>
    <definedName name="_xlnm.Print_Area" localSheetId="2">'1-2 курс'!$A$1:$AA$48</definedName>
    <definedName name="_xlnm.Print_Area" localSheetId="3">'1-2 курс 2 роки'!$A$1:$AE$46</definedName>
    <definedName name="_xlnm.Print_Area" localSheetId="0">Графік!$A$1:$BC$43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9" i="3" l="1"/>
  <c r="D39" i="12" l="1"/>
  <c r="G39" i="12"/>
  <c r="J39" i="12"/>
  <c r="M39" i="12"/>
  <c r="P39" i="12"/>
  <c r="S39" i="12"/>
  <c r="X26" i="3" l="1"/>
  <c r="B13" i="18" l="1"/>
  <c r="B14" i="18"/>
  <c r="B15" i="18"/>
  <c r="B16" i="18"/>
  <c r="B17" i="18"/>
  <c r="B18" i="18"/>
  <c r="B12" i="18"/>
  <c r="J12" i="3" l="1"/>
  <c r="N31" i="18" l="1"/>
  <c r="M31" i="18"/>
  <c r="L31" i="18"/>
  <c r="I31" i="18"/>
  <c r="J31" i="18" s="1"/>
  <c r="AE35" i="18"/>
  <c r="AD35" i="18"/>
  <c r="AC35" i="18"/>
  <c r="AB35" i="18"/>
  <c r="AE23" i="18"/>
  <c r="AE37" i="18" s="1"/>
  <c r="AD23" i="18"/>
  <c r="AD37" i="18" s="1"/>
  <c r="AC23" i="18"/>
  <c r="AC37" i="18" s="1"/>
  <c r="AC38" i="18" s="1"/>
  <c r="AB23" i="18"/>
  <c r="AB37" i="18" s="1"/>
  <c r="AA35" i="18"/>
  <c r="Z35" i="18"/>
  <c r="Y35" i="18"/>
  <c r="X35" i="18"/>
  <c r="W35" i="18"/>
  <c r="V35" i="18"/>
  <c r="U35" i="18"/>
  <c r="T35" i="18"/>
  <c r="S35" i="18"/>
  <c r="R35" i="18"/>
  <c r="Q35" i="18"/>
  <c r="P35" i="18"/>
  <c r="N33" i="18"/>
  <c r="M33" i="18"/>
  <c r="L33" i="18"/>
  <c r="I33" i="18"/>
  <c r="J33" i="18" s="1"/>
  <c r="N32" i="18"/>
  <c r="M32" i="18"/>
  <c r="L32" i="18"/>
  <c r="I32" i="18"/>
  <c r="J32" i="18" s="1"/>
  <c r="N30" i="18"/>
  <c r="M30" i="18"/>
  <c r="L30" i="18"/>
  <c r="I30" i="18"/>
  <c r="J30" i="18" s="1"/>
  <c r="N29" i="18"/>
  <c r="M29" i="18"/>
  <c r="L29" i="18"/>
  <c r="J29" i="18"/>
  <c r="I29" i="18"/>
  <c r="N28" i="18"/>
  <c r="M28" i="18"/>
  <c r="L28" i="18"/>
  <c r="I28" i="18"/>
  <c r="J28" i="18" s="1"/>
  <c r="AA23" i="18"/>
  <c r="AA37" i="18" s="1"/>
  <c r="Z23" i="18"/>
  <c r="Y23" i="18"/>
  <c r="X23" i="18"/>
  <c r="W23" i="18"/>
  <c r="W37" i="18" s="1"/>
  <c r="V23" i="18"/>
  <c r="U23" i="18"/>
  <c r="T23" i="18"/>
  <c r="S23" i="18"/>
  <c r="R23" i="18"/>
  <c r="R37" i="18" s="1"/>
  <c r="Q23" i="18"/>
  <c r="P23" i="18"/>
  <c r="N22" i="18"/>
  <c r="M22" i="18"/>
  <c r="L22" i="18"/>
  <c r="I22" i="18"/>
  <c r="J22" i="18" s="1"/>
  <c r="N21" i="18"/>
  <c r="M21" i="18"/>
  <c r="L21" i="18"/>
  <c r="I21" i="18"/>
  <c r="J21" i="18" s="1"/>
  <c r="N20" i="18"/>
  <c r="M20" i="18"/>
  <c r="L20" i="18"/>
  <c r="I20" i="18"/>
  <c r="J20" i="18" s="1"/>
  <c r="N19" i="18"/>
  <c r="M19" i="18"/>
  <c r="L19" i="18"/>
  <c r="I19" i="18"/>
  <c r="J19" i="18" s="1"/>
  <c r="N18" i="18"/>
  <c r="M18" i="18"/>
  <c r="L18" i="18"/>
  <c r="I18" i="18"/>
  <c r="J18" i="18" s="1"/>
  <c r="N17" i="18"/>
  <c r="M17" i="18"/>
  <c r="L17" i="18"/>
  <c r="I17" i="18"/>
  <c r="J17" i="18" s="1"/>
  <c r="N16" i="18"/>
  <c r="M16" i="18"/>
  <c r="L16" i="18"/>
  <c r="I16" i="18"/>
  <c r="J16" i="18" s="1"/>
  <c r="N15" i="18"/>
  <c r="M15" i="18"/>
  <c r="L15" i="18"/>
  <c r="I15" i="18"/>
  <c r="J15" i="18" s="1"/>
  <c r="N14" i="18"/>
  <c r="M14" i="18"/>
  <c r="L14" i="18"/>
  <c r="I14" i="18"/>
  <c r="J14" i="18" s="1"/>
  <c r="N13" i="18"/>
  <c r="M13" i="18"/>
  <c r="L13" i="18"/>
  <c r="I13" i="18"/>
  <c r="J13" i="18" s="1"/>
  <c r="N12" i="18"/>
  <c r="M12" i="18"/>
  <c r="M23" i="18" s="1"/>
  <c r="L12" i="18"/>
  <c r="L23" i="18" s="1"/>
  <c r="I12" i="18"/>
  <c r="J12" i="18" s="1"/>
  <c r="B10" i="18"/>
  <c r="C10" i="18" s="1"/>
  <c r="D10" i="18" s="1"/>
  <c r="E10" i="18" s="1"/>
  <c r="F10" i="18" s="1"/>
  <c r="G10" i="18" s="1"/>
  <c r="H10" i="18" s="1"/>
  <c r="I10" i="18" s="1"/>
  <c r="J10" i="18" s="1"/>
  <c r="K10" i="18" s="1"/>
  <c r="L10" i="18" s="1"/>
  <c r="M10" i="18" s="1"/>
  <c r="N10" i="18" s="1"/>
  <c r="O10" i="18" s="1"/>
  <c r="P10" i="18" s="1"/>
  <c r="Q10" i="18" s="1"/>
  <c r="R10" i="18" s="1"/>
  <c r="S10" i="18" s="1"/>
  <c r="T10" i="18" s="1"/>
  <c r="U10" i="18" s="1"/>
  <c r="V10" i="18" s="1"/>
  <c r="W10" i="18" s="1"/>
  <c r="X10" i="18" s="1"/>
  <c r="Y10" i="18" s="1"/>
  <c r="Z10" i="18" s="1"/>
  <c r="AA10" i="18" s="1"/>
  <c r="AB10" i="18" s="1"/>
  <c r="AC10" i="18" s="1"/>
  <c r="AD10" i="18" s="1"/>
  <c r="AE10" i="18" s="1"/>
  <c r="P37" i="18" l="1"/>
  <c r="X37" i="18"/>
  <c r="S37" i="18"/>
  <c r="Z37" i="18"/>
  <c r="T37" i="18"/>
  <c r="V37" i="18"/>
  <c r="K31" i="18"/>
  <c r="AF31" i="18" s="1"/>
  <c r="O31" i="18"/>
  <c r="N23" i="18"/>
  <c r="Q37" i="18"/>
  <c r="Y37" i="18"/>
  <c r="K30" i="18"/>
  <c r="AF30" i="18" s="1"/>
  <c r="L35" i="18"/>
  <c r="L37" i="18" s="1"/>
  <c r="I35" i="18"/>
  <c r="J35" i="18"/>
  <c r="U37" i="18"/>
  <c r="U38" i="18" s="1"/>
  <c r="M35" i="18"/>
  <c r="M37" i="18" s="1"/>
  <c r="K32" i="18"/>
  <c r="AF32" i="18" s="1"/>
  <c r="K28" i="18"/>
  <c r="AF28" i="18" s="1"/>
  <c r="K33" i="18"/>
  <c r="AF33" i="18" s="1"/>
  <c r="K13" i="18"/>
  <c r="O13" i="18" s="1"/>
  <c r="K14" i="18"/>
  <c r="O14" i="18" s="1"/>
  <c r="K15" i="18"/>
  <c r="O15" i="18" s="1"/>
  <c r="K16" i="18"/>
  <c r="O16" i="18" s="1"/>
  <c r="K17" i="18"/>
  <c r="O17" i="18" s="1"/>
  <c r="K18" i="18"/>
  <c r="O18" i="18" s="1"/>
  <c r="K19" i="18"/>
  <c r="AF19" i="18" s="1"/>
  <c r="K20" i="18"/>
  <c r="O20" i="18" s="1"/>
  <c r="K21" i="18"/>
  <c r="O21" i="18" s="1"/>
  <c r="K22" i="18"/>
  <c r="O22" i="18" s="1"/>
  <c r="K29" i="18"/>
  <c r="AF29" i="18" s="1"/>
  <c r="J23" i="18"/>
  <c r="O30" i="18"/>
  <c r="N35" i="18"/>
  <c r="N37" i="18" s="1"/>
  <c r="K12" i="18"/>
  <c r="I23" i="18"/>
  <c r="AF22" i="18" l="1"/>
  <c r="Y38" i="18"/>
  <c r="O28" i="18"/>
  <c r="AF18" i="18"/>
  <c r="Q38" i="18"/>
  <c r="AF15" i="18"/>
  <c r="O19" i="18"/>
  <c r="AF14" i="18"/>
  <c r="O33" i="18"/>
  <c r="I37" i="18"/>
  <c r="J37" i="18"/>
  <c r="O32" i="18"/>
  <c r="K35" i="18"/>
  <c r="AF21" i="18"/>
  <c r="AF17" i="18"/>
  <c r="AF13" i="18"/>
  <c r="O29" i="18"/>
  <c r="AF20" i="18"/>
  <c r="AF16" i="18"/>
  <c r="AF12" i="18"/>
  <c r="K23" i="18"/>
  <c r="O12" i="18"/>
  <c r="I34" i="3"/>
  <c r="J34" i="3" s="1"/>
  <c r="N35" i="3"/>
  <c r="M35" i="3"/>
  <c r="L35" i="3"/>
  <c r="I35" i="3"/>
  <c r="J35" i="3" s="1"/>
  <c r="N34" i="3"/>
  <c r="M34" i="3"/>
  <c r="L34" i="3"/>
  <c r="N33" i="3"/>
  <c r="M33" i="3"/>
  <c r="L33" i="3"/>
  <c r="I33" i="3"/>
  <c r="J33" i="3" s="1"/>
  <c r="N32" i="3"/>
  <c r="M32" i="3"/>
  <c r="L32" i="3"/>
  <c r="I32" i="3"/>
  <c r="J32" i="3" s="1"/>
  <c r="N31" i="3"/>
  <c r="M31" i="3"/>
  <c r="L31" i="3"/>
  <c r="I31" i="3"/>
  <c r="J31" i="3" s="1"/>
  <c r="N13" i="3"/>
  <c r="M16" i="3"/>
  <c r="N16" i="3"/>
  <c r="N18" i="3"/>
  <c r="N19" i="3"/>
  <c r="L24" i="3"/>
  <c r="M24" i="3"/>
  <c r="N24" i="3"/>
  <c r="L22" i="3"/>
  <c r="M22" i="3"/>
  <c r="N22" i="3"/>
  <c r="L23" i="3"/>
  <c r="M23" i="3"/>
  <c r="N23" i="3"/>
  <c r="N12" i="3"/>
  <c r="J13" i="3"/>
  <c r="J15" i="3"/>
  <c r="J17" i="3"/>
  <c r="J18" i="3"/>
  <c r="J19" i="3"/>
  <c r="J24" i="3"/>
  <c r="J22" i="3"/>
  <c r="J23" i="3"/>
  <c r="P37" i="3"/>
  <c r="Q37" i="3"/>
  <c r="R37" i="3"/>
  <c r="S37" i="3"/>
  <c r="T37" i="3"/>
  <c r="U37" i="3"/>
  <c r="V37" i="3"/>
  <c r="W37" i="3"/>
  <c r="X37" i="3"/>
  <c r="Y37" i="3"/>
  <c r="Z37" i="3"/>
  <c r="AA37" i="3"/>
  <c r="O23" i="18" l="1"/>
  <c r="K37" i="18"/>
  <c r="O35" i="18"/>
  <c r="O37" i="18" s="1"/>
  <c r="K12" i="3"/>
  <c r="AB17" i="3"/>
  <c r="K31" i="3"/>
  <c r="AB31" i="3" s="1"/>
  <c r="K33" i="3"/>
  <c r="O33" i="3" s="1"/>
  <c r="K23" i="3"/>
  <c r="O23" i="3" s="1"/>
  <c r="AB19" i="3"/>
  <c r="AB15" i="3"/>
  <c r="K22" i="3"/>
  <c r="O22" i="3" s="1"/>
  <c r="K24" i="3"/>
  <c r="O24" i="3" s="1"/>
  <c r="K18" i="3"/>
  <c r="AB18" i="3" s="1"/>
  <c r="AB13" i="3"/>
  <c r="K34" i="3"/>
  <c r="AB34" i="3" s="1"/>
  <c r="K35" i="3"/>
  <c r="O35" i="3" s="1"/>
  <c r="K32" i="3"/>
  <c r="AB32" i="3" s="1"/>
  <c r="O31" i="3" l="1"/>
  <c r="O15" i="3"/>
  <c r="O17" i="3"/>
  <c r="O18" i="3"/>
  <c r="O19" i="3"/>
  <c r="AB33" i="3"/>
  <c r="O34" i="3"/>
  <c r="O13" i="3"/>
  <c r="O16" i="3"/>
  <c r="AB16" i="3"/>
  <c r="O32" i="3"/>
  <c r="AB35" i="3"/>
  <c r="N37" i="3"/>
  <c r="M37" i="3"/>
  <c r="L37" i="3"/>
  <c r="I37" i="3"/>
  <c r="K37" i="3" l="1"/>
  <c r="J37" i="3"/>
  <c r="O37" i="3" l="1"/>
  <c r="AB12" i="3"/>
  <c r="AB23" i="3"/>
  <c r="AB22" i="3"/>
  <c r="AB24" i="3"/>
  <c r="O12" i="3" l="1"/>
  <c r="V37" i="12" l="1"/>
  <c r="V38" i="12" l="1"/>
  <c r="V39" i="12" s="1"/>
  <c r="D28" i="12"/>
  <c r="E28" i="12" s="1"/>
  <c r="F28" i="12" s="1"/>
  <c r="G28" i="12" s="1"/>
  <c r="H28" i="12" s="1"/>
  <c r="I28" i="12" s="1"/>
  <c r="J28" i="12" s="1"/>
  <c r="K28" i="12" s="1"/>
  <c r="L28" i="12" s="1"/>
  <c r="M28" i="12" s="1"/>
  <c r="N28" i="12" s="1"/>
  <c r="O28" i="12" s="1"/>
  <c r="P28" i="12" s="1"/>
  <c r="Q28" i="12" s="1"/>
  <c r="R28" i="12" s="1"/>
  <c r="S28" i="12" s="1"/>
  <c r="T28" i="12" s="1"/>
  <c r="U28" i="12" s="1"/>
  <c r="V28" i="12" s="1"/>
  <c r="W28" i="12" s="1"/>
  <c r="X28" i="12" s="1"/>
  <c r="Y28" i="12" s="1"/>
  <c r="Z28" i="12" s="1"/>
  <c r="AA28" i="12" s="1"/>
  <c r="AB28" i="12" s="1"/>
  <c r="AC28" i="12" s="1"/>
  <c r="AD28" i="12" s="1"/>
  <c r="AE28" i="12" s="1"/>
  <c r="AF28" i="12" s="1"/>
  <c r="AG28" i="12" s="1"/>
  <c r="AH28" i="12" s="1"/>
  <c r="AI28" i="12" s="1"/>
  <c r="AJ28" i="12" s="1"/>
  <c r="AK28" i="12" s="1"/>
  <c r="AL28" i="12" s="1"/>
  <c r="AM28" i="12" s="1"/>
  <c r="AN28" i="12" s="1"/>
  <c r="AO28" i="12" s="1"/>
  <c r="AP28" i="12" s="1"/>
  <c r="AQ28" i="12" s="1"/>
  <c r="AR28" i="12" s="1"/>
  <c r="AS28" i="12" s="1"/>
  <c r="AT28" i="12" s="1"/>
  <c r="AU28" i="12" s="1"/>
  <c r="AV28" i="12" s="1"/>
  <c r="AW28" i="12" s="1"/>
  <c r="AX28" i="12" s="1"/>
  <c r="AY28" i="12" s="1"/>
  <c r="AZ28" i="12" s="1"/>
  <c r="BA28" i="12" s="1"/>
  <c r="BB28" i="12" s="1"/>
  <c r="B10" i="3" l="1"/>
  <c r="C10" i="3" s="1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U26" i="3"/>
  <c r="U39" i="3" s="1"/>
  <c r="Y26" i="3"/>
  <c r="Y39" i="3" s="1"/>
  <c r="O26" i="3"/>
  <c r="O39" i="3" s="1"/>
  <c r="K26" i="3"/>
  <c r="K39" i="3" s="1"/>
  <c r="J26" i="3"/>
  <c r="J39" i="3" s="1"/>
  <c r="N26" i="3"/>
  <c r="N39" i="3" s="1"/>
  <c r="L26" i="3"/>
  <c r="L39" i="3" s="1"/>
  <c r="I26" i="3"/>
  <c r="I39" i="3" s="1"/>
  <c r="M26" i="3"/>
  <c r="M39" i="3" s="1"/>
  <c r="Q26" i="3"/>
  <c r="Q39" i="3" s="1"/>
  <c r="V26" i="3"/>
  <c r="V39" i="3" s="1"/>
  <c r="X39" i="3"/>
  <c r="T26" i="3"/>
  <c r="T39" i="3" s="1"/>
  <c r="Z26" i="3"/>
  <c r="Z39" i="3" s="1"/>
  <c r="R26" i="3"/>
  <c r="R39" i="3" s="1"/>
  <c r="AA26" i="3"/>
  <c r="AA39" i="3" s="1"/>
  <c r="W26" i="3"/>
  <c r="W39" i="3" s="1"/>
  <c r="S26" i="3"/>
  <c r="S39" i="3" s="1"/>
  <c r="Y40" i="3" l="1"/>
  <c r="Q40" i="3"/>
  <c r="U40" i="3"/>
</calcChain>
</file>

<file path=xl/sharedStrings.xml><?xml version="1.0" encoding="utf-8"?>
<sst xmlns="http://schemas.openxmlformats.org/spreadsheetml/2006/main" count="379" uniqueCount="187">
  <si>
    <t>ЗАТВЕРДЖУЮ</t>
  </si>
  <si>
    <t xml:space="preserve">                              Математичне моделювання</t>
  </si>
  <si>
    <t>Диференціальні рівняння</t>
  </si>
  <si>
    <t>Рівняння математичної фізики</t>
  </si>
  <si>
    <t>I.  ГРАФІК НАВЧАЛЬНОГО ПРОЦЕСУ</t>
  </si>
  <si>
    <t xml:space="preserve">    Вересень</t>
  </si>
  <si>
    <t>Жовтень</t>
  </si>
  <si>
    <t>Листопад</t>
  </si>
  <si>
    <t>Грудень</t>
  </si>
  <si>
    <t xml:space="preserve">  Січень</t>
  </si>
  <si>
    <t xml:space="preserve">  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</si>
  <si>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</si>
  <si>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</si>
  <si>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</si>
  <si>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</si>
  <si>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</si>
  <si>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</si>
  <si>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Курси</t>
  </si>
  <si>
    <t>В</t>
  </si>
  <si>
    <t>Н</t>
  </si>
  <si>
    <t>1 курс</t>
  </si>
  <si>
    <t>К</t>
  </si>
  <si>
    <t>2 курс</t>
  </si>
  <si>
    <t>II.  ЗВЕДЕНІ ДАНІ ПРО БЮДЖЕТ ЧАСУ, тижні</t>
  </si>
  <si>
    <t>III. ПРАКТИКА</t>
  </si>
  <si>
    <t>Курс</t>
  </si>
  <si>
    <t>Теоретичне навчання</t>
  </si>
  <si>
    <t>Екзаменаційна сесія</t>
  </si>
  <si>
    <t>Практика</t>
  </si>
  <si>
    <t>Канікули</t>
  </si>
  <si>
    <t>Разом</t>
  </si>
  <si>
    <t>Назва практики</t>
  </si>
  <si>
    <t>Семестр</t>
  </si>
  <si>
    <t>Тижнів</t>
  </si>
  <si>
    <t>Найменування
дисциплiн</t>
  </si>
  <si>
    <t>Розподiл за семестрами</t>
  </si>
  <si>
    <t>Кількість кредитів ECTS</t>
  </si>
  <si>
    <t>Кількість годин</t>
  </si>
  <si>
    <t>Розподіл кредитів ECTS за семестрами і аудиторних годин на тиждень</t>
  </si>
  <si>
    <t>Екзамени</t>
  </si>
  <si>
    <t>Заліки</t>
  </si>
  <si>
    <t>Модульні контролі</t>
  </si>
  <si>
    <t>Загальний обсяг</t>
  </si>
  <si>
    <t>Аудиторних</t>
  </si>
  <si>
    <t>Самостійна робота</t>
  </si>
  <si>
    <t>І курс</t>
  </si>
  <si>
    <t>письмові</t>
  </si>
  <si>
    <t>усні</t>
  </si>
  <si>
    <t>Всього</t>
  </si>
  <si>
    <t>у тому числі:</t>
  </si>
  <si>
    <t>1 cеместр</t>
  </si>
  <si>
    <r>
      <t>2 cеместр</t>
    </r>
    <r>
      <rPr>
        <b/>
        <sz val="14"/>
        <rFont val="Times New Roman Cyr"/>
        <family val="1"/>
        <charset val="204"/>
      </rPr>
      <t/>
    </r>
  </si>
  <si>
    <t>Лекції</t>
  </si>
  <si>
    <t>Лабораторні</t>
  </si>
  <si>
    <t>Практичні</t>
  </si>
  <si>
    <r>
      <t>кредитів</t>
    </r>
    <r>
      <rPr>
        <b/>
        <sz val="16"/>
        <rFont val="Times New Roman Cyr"/>
        <family val="1"/>
        <charset val="204"/>
      </rPr>
      <t xml:space="preserve"> ECTS</t>
    </r>
  </si>
  <si>
    <t>тижнів</t>
  </si>
  <si>
    <r>
      <t xml:space="preserve">кредитів </t>
    </r>
    <r>
      <rPr>
        <b/>
        <sz val="16"/>
        <rFont val="Times New Roman Cyr"/>
        <family val="1"/>
        <charset val="204"/>
      </rPr>
      <t>ECTS</t>
    </r>
  </si>
  <si>
    <t>лекцій</t>
  </si>
  <si>
    <t>годин в тиждень / кредитів ECTS за семестр</t>
  </si>
  <si>
    <t>екзаменів</t>
  </si>
  <si>
    <t>письмових</t>
  </si>
  <si>
    <t>усних</t>
  </si>
  <si>
    <t>заліків</t>
  </si>
  <si>
    <t>модульних контролей</t>
  </si>
  <si>
    <t>3 cеместр</t>
  </si>
  <si>
    <t>практичні</t>
  </si>
  <si>
    <t>лабораторні</t>
  </si>
  <si>
    <t>Термін навчання</t>
  </si>
  <si>
    <t>На основі</t>
  </si>
  <si>
    <t>Курсові роботи</t>
  </si>
  <si>
    <t>Практики</t>
  </si>
  <si>
    <t>курсових робіт</t>
  </si>
  <si>
    <t>практик</t>
  </si>
  <si>
    <t xml:space="preserve">                    МІНІСТЕРСТВО ОСВІТИ І НАУКИ УКРАЇНИ</t>
  </si>
  <si>
    <t>С</t>
  </si>
  <si>
    <t>IV. АТЕСТАЦІЯ</t>
  </si>
  <si>
    <t>Форма атестації (екзамен, захист випускної роботи)</t>
  </si>
  <si>
    <t>Виконання випускної роботи</t>
  </si>
  <si>
    <t>Атестація</t>
  </si>
  <si>
    <t>ЛИСТ ПОГОДЖЕННЯ</t>
  </si>
  <si>
    <t>ЗАТВЕРДЖЕНО</t>
  </si>
  <si>
    <t>Вченою радою ДонНУ імені Василя Стуса</t>
  </si>
  <si>
    <t>Голова Вченої ради</t>
  </si>
  <si>
    <t>__________________ А.П.Загнітко</t>
  </si>
  <si>
    <t xml:space="preserve"> ДОНЕЦЬКИЙ НАЦІОНАЛЬНИЙ УНІВЕРСИТЕТ ІМЕНІ ВАСИЛЯ СТУСА</t>
  </si>
  <si>
    <t xml:space="preserve">Н А В Ч А Л Ь Н И Й    П Л А Н </t>
  </si>
  <si>
    <t>Ректор _________ Р.Ф.Гринюк</t>
  </si>
  <si>
    <t xml:space="preserve">Підготовки   </t>
  </si>
  <si>
    <t>з галузі знань</t>
  </si>
  <si>
    <t>(назва ступіня вищої освіти)</t>
  </si>
  <si>
    <t>(шифр і назва галузі знань)</t>
  </si>
  <si>
    <t>за спеціальністю</t>
  </si>
  <si>
    <t>(шифр і назва спеціальності)</t>
  </si>
  <si>
    <t>спеціалізацією</t>
  </si>
  <si>
    <t>(шифр і назва спеціалізації)</t>
  </si>
  <si>
    <t>Шифр за ОП</t>
  </si>
  <si>
    <t xml:space="preserve">Загальний обсяг навантаження:
</t>
  </si>
  <si>
    <t>ІІ курс</t>
  </si>
  <si>
    <t>НАВЧАЛЬНОГО ПЛАНУ 2020 року набору</t>
  </si>
  <si>
    <t>(назва освітньо-професійної програми)</t>
  </si>
  <si>
    <t>освітнью програмою</t>
  </si>
  <si>
    <t>Освітня програма</t>
  </si>
  <si>
    <t>Додаток В</t>
  </si>
  <si>
    <t>Протокол №_____ від "___" ______ 20___ року</t>
  </si>
  <si>
    <t>І.  ЦИКЛ ДИСЦИПЛІН ПРОФЕСІЙНОЇ ТА ПРАКТИЧНОЇ ПІДГОТОВКИ</t>
  </si>
  <si>
    <t>Всього за циклом професійної та практичної підготовки:</t>
  </si>
  <si>
    <t>ІІ.  ЦИКЛ  ДИСЦИПЛІН ЗА ВИБОРОМ ЗДОБУВАЧА ВИЩОЇ ОСВІТИ</t>
  </si>
  <si>
    <t>Всього за вибірковим циклом:</t>
  </si>
  <si>
    <t>магістр</t>
  </si>
  <si>
    <t>V. План навчального процесу</t>
  </si>
  <si>
    <t>4 семестр</t>
  </si>
  <si>
    <t xml:space="preserve">РЕКОМЕНДОВАНО </t>
  </si>
  <si>
    <t>ПОГОДЖЕНО</t>
  </si>
  <si>
    <r>
      <t xml:space="preserve">Радою з якості вищої освіти </t>
    </r>
    <r>
      <rPr>
        <sz val="14"/>
        <color theme="1"/>
        <rFont val="Times New Roman"/>
        <family val="1"/>
        <charset val="204"/>
      </rPr>
      <t>Донецького національного університету імені Василя Стуса</t>
    </r>
  </si>
  <si>
    <t>Завідувач навчального відділу</t>
  </si>
  <si>
    <t>протокол №__ від__________20___ р.</t>
  </si>
  <si>
    <t>______________О.В.Євтухова</t>
  </si>
  <si>
    <t>Заступник Голови ради,</t>
  </si>
  <si>
    <t>Перший проректор_____________Т.Л.Нагорняк</t>
  </si>
  <si>
    <t>Експерт з якості</t>
  </si>
  <si>
    <t>______________________________</t>
  </si>
  <si>
    <t>(спеціальність)</t>
  </si>
  <si>
    <t>_________________ПІБ</t>
  </si>
  <si>
    <t>ІНІЦІЙОВАНО:</t>
  </si>
  <si>
    <t xml:space="preserve">ПРОЕКТНА ГРУПА             </t>
  </si>
  <si>
    <r>
      <t>Кафедрою</t>
    </r>
    <r>
      <rPr>
        <sz val="14"/>
        <color theme="1"/>
        <rFont val="Times New Roman"/>
        <family val="1"/>
        <charset val="204"/>
      </rPr>
      <t xml:space="preserve"> ___________________</t>
    </r>
  </si>
  <si>
    <t>Гарант: ______________ ПІП</t>
  </si>
  <si>
    <t>протокол №__ від ___________20__р.</t>
  </si>
  <si>
    <t>Члени групи:__________ ПІП</t>
  </si>
  <si>
    <t xml:space="preserve">                         __________ ПІП</t>
  </si>
  <si>
    <t xml:space="preserve">Завідувач кафедри </t>
  </si>
  <si>
    <t>Дисципліна за вибором з переліку 1*</t>
  </si>
  <si>
    <t>Дисципліна за вибором з переліку 2*</t>
  </si>
  <si>
    <t>* переліки дисциплін формуються за поданням кафедр Університету щорічно, затверджуються Радою з якості вищої освіти Університету</t>
  </si>
  <si>
    <t>Т</t>
  </si>
  <si>
    <t>МР</t>
  </si>
  <si>
    <t>П</t>
  </si>
  <si>
    <t>ІІ</t>
  </si>
  <si>
    <t>А</t>
  </si>
  <si>
    <t>1 рік 4 місяці</t>
  </si>
  <si>
    <t>1-2 курс, Професійної і практичної підготовки, вибіркові</t>
  </si>
  <si>
    <t>Ораторське мистецтво</t>
  </si>
  <si>
    <t>Судовий кадровий менеджмент</t>
  </si>
  <si>
    <t>Управління фінансами</t>
  </si>
  <si>
    <t>Управління інфраструктурою та безпека суду</t>
  </si>
  <si>
    <t>ПР-менеджмент в органах судової влади</t>
  </si>
  <si>
    <t>CEPEJ для оцінювання роботи судової системи</t>
  </si>
  <si>
    <t>Digital-технології</t>
  </si>
  <si>
    <t>Судова реформа</t>
  </si>
  <si>
    <t>Комунікаціїї судової влади</t>
  </si>
  <si>
    <t>Антикорупційна судова система</t>
  </si>
  <si>
    <t>Управління в органах судової влади</t>
  </si>
  <si>
    <t>Законодавство про суд та правоохоронні органи</t>
  </si>
  <si>
    <t>Діяльність органів прокуратури</t>
  </si>
  <si>
    <t>073 Менеджмент</t>
  </si>
  <si>
    <t>073 Управління та адміністрування</t>
  </si>
  <si>
    <t>СО "Бакалавр", СО "Спеціаліст", СО "Магістр"</t>
  </si>
  <si>
    <t>Організація і забезпечення безпеки в судах</t>
  </si>
  <si>
    <t xml:space="preserve">1-2 курс, Професійної і практичної підготовки </t>
  </si>
  <si>
    <t>Методологія і організація наукових досліджень</t>
  </si>
  <si>
    <t>Методологія та організація наукових досліджень. Кваліфікаційна (магістерська) робота</t>
  </si>
  <si>
    <t>Психологія учасників судового процесу</t>
  </si>
  <si>
    <t>Менеджмент організацій</t>
  </si>
  <si>
    <t>Дисципліна за вибором з переліку 1</t>
  </si>
  <si>
    <t>Дисципліна за вибором з переліку 2</t>
  </si>
  <si>
    <t>Підготовка кваліфікаційної (магістерської) роботи</t>
  </si>
  <si>
    <t>Менеджмент персоналу</t>
  </si>
  <si>
    <t>Правові засади судоустрою</t>
  </si>
  <si>
    <t>Стратегічне управління</t>
  </si>
  <si>
    <t>Атестація (захист магістерської роботи)</t>
  </si>
  <si>
    <t>Виробнича (науково-дослідна) практика</t>
  </si>
  <si>
    <t>Менеджмент у судовій сфері</t>
  </si>
  <si>
    <t>Інформаційні системи і технології в управлінні</t>
  </si>
  <si>
    <r>
      <rPr>
        <b/>
        <sz val="11"/>
        <rFont val="Times New Roman"/>
        <family val="1"/>
        <charset val="204"/>
      </rPr>
      <t>ПОЗНАЧЕННЯ:</t>
    </r>
    <r>
      <rPr>
        <sz val="11"/>
        <rFont val="Times New Roman"/>
        <family val="1"/>
        <charset val="204"/>
      </rPr>
      <t xml:space="preserve">      Т – теоретичне навчання; С – екзаменаційна сесія; П – практика; К – канікули; ІІ - підготовка до атестації; А – складання  атестації.</t>
    </r>
  </si>
  <si>
    <t>Захист кваліфікаційної (магістерської) роботи</t>
  </si>
  <si>
    <t>Клочковський О.В.</t>
  </si>
  <si>
    <t>Безгін К.С.</t>
  </si>
  <si>
    <t>Таранич О.В.</t>
  </si>
  <si>
    <t>Менеджменту та поведінкової економіки</t>
  </si>
  <si>
    <t>____________________  Дороніна О.А.</t>
  </si>
  <si>
    <t>Савченко М.В.</t>
  </si>
  <si>
    <t>Організація діяльності у судах</t>
  </si>
  <si>
    <t>Безпека у судах</t>
  </si>
  <si>
    <t>Менеджмент в юридичній сфері</t>
  </si>
  <si>
    <t>Методологія та організація наукових досліджень. Кваліфікаційна робота</t>
  </si>
  <si>
    <t>Юридична психологія/Комунікативний мнеджмент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</si>
</sst>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7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sz val="22"/>
      <name val="Times New Roman Cyr"/>
      <family val="1"/>
      <charset val="204"/>
    </font>
    <font>
      <sz val="20"/>
      <name val="Times New Roman Cyr"/>
      <family val="1"/>
      <charset val="204"/>
    </font>
    <font>
      <sz val="22"/>
      <name val="Times New Roman"/>
      <family val="1"/>
      <charset val="204"/>
    </font>
    <font>
      <b/>
      <sz val="24"/>
      <name val="Times New Roman Cyr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20"/>
      <name val="Arial Cyr"/>
      <family val="2"/>
      <charset val="204"/>
    </font>
    <font>
      <sz val="12"/>
      <name val="Times New Roman Cyr"/>
      <family val="1"/>
      <charset val="204"/>
    </font>
    <font>
      <sz val="15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1"/>
      <name val="Times New Roman"/>
      <family val="1"/>
      <charset val="204"/>
    </font>
    <font>
      <sz val="31"/>
      <name val="Times New Roman"/>
      <family val="1"/>
      <charset val="204"/>
    </font>
    <font>
      <sz val="31"/>
      <name val="Times New Roman Cyr"/>
      <family val="1"/>
      <charset val="204"/>
    </font>
    <font>
      <b/>
      <sz val="31"/>
      <name val="Times New Roman Cyr"/>
      <family val="1"/>
      <charset val="204"/>
    </font>
    <font>
      <sz val="2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1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8"/>
      <color rgb="FF555555"/>
      <name val="Arial"/>
      <family val="2"/>
      <charset val="204"/>
    </font>
    <font>
      <sz val="10"/>
      <color rgb="FF3A3A3A"/>
      <name val="HelveticaNeueCyr-Roman"/>
    </font>
    <font>
      <sz val="1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31"/>
      <color rgb="FFFF0000"/>
      <name val="Times New Roman"/>
      <family val="1"/>
      <charset val="204"/>
    </font>
    <font>
      <sz val="26"/>
      <name val="Calibri"/>
      <family val="2"/>
      <charset val="204"/>
      <scheme val="minor"/>
    </font>
    <font>
      <b/>
      <sz val="3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9" fontId="13" fillId="0" borderId="0" applyFont="0" applyFill="0" applyBorder="0" applyAlignment="0" applyProtection="0"/>
    <xf numFmtId="0" fontId="14" fillId="0" borderId="0"/>
    <xf numFmtId="9" fontId="55" fillId="0" borderId="0" applyFont="0" applyFill="0" applyBorder="0" applyAlignment="0" applyProtection="0"/>
  </cellStyleXfs>
  <cellXfs count="595">
    <xf numFmtId="0" fontId="0" fillId="0" borderId="0" xfId="0"/>
    <xf numFmtId="0" fontId="3" fillId="2" borderId="0" xfId="1" applyFont="1" applyFill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0" borderId="0" xfId="1" applyFont="1">
      <alignment vertical="center"/>
    </xf>
    <xf numFmtId="0" fontId="5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Protection="1">
      <alignment vertical="center"/>
      <protection locked="0"/>
    </xf>
    <xf numFmtId="0" fontId="4" fillId="0" borderId="0" xfId="1" applyFont="1">
      <alignment vertical="center"/>
    </xf>
    <xf numFmtId="0" fontId="4" fillId="0" borderId="0" xfId="1" applyFont="1" applyProtection="1">
      <alignment vertical="center"/>
      <protection locked="0"/>
    </xf>
    <xf numFmtId="0" fontId="2" fillId="2" borderId="0" xfId="1" applyFont="1" applyFill="1" applyProtection="1">
      <alignment vertical="center"/>
      <protection locked="0"/>
    </xf>
    <xf numFmtId="0" fontId="6" fillId="2" borderId="0" xfId="1" applyFont="1" applyFill="1" applyProtection="1">
      <alignment vertical="center"/>
      <protection locked="0"/>
    </xf>
    <xf numFmtId="0" fontId="7" fillId="2" borderId="0" xfId="1" applyFont="1" applyFill="1" applyProtection="1">
      <alignment vertical="center"/>
      <protection locked="0"/>
    </xf>
    <xf numFmtId="0" fontId="3" fillId="2" borderId="0" xfId="1" applyFont="1" applyFill="1" applyBorder="1" applyProtection="1">
      <alignment vertical="center"/>
      <protection locked="0"/>
    </xf>
    <xf numFmtId="0" fontId="3" fillId="0" borderId="0" xfId="1" applyFont="1" applyAlignment="1">
      <alignment vertical="center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8" fillId="2" borderId="16" xfId="1" applyFont="1" applyFill="1" applyBorder="1" applyAlignment="1" applyProtection="1">
      <alignment horizontal="center" vertical="center"/>
      <protection locked="0"/>
    </xf>
    <xf numFmtId="0" fontId="8" fillId="2" borderId="17" xfId="1" applyFont="1" applyFill="1" applyBorder="1" applyAlignment="1" applyProtection="1">
      <alignment horizontal="center" vertical="center"/>
      <protection locked="0"/>
    </xf>
    <xf numFmtId="0" fontId="8" fillId="2" borderId="18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quotePrefix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9" fontId="3" fillId="2" borderId="0" xfId="2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vertical="center" wrapText="1"/>
      <protection locked="0"/>
    </xf>
    <xf numFmtId="0" fontId="5" fillId="2" borderId="0" xfId="1" applyFont="1" applyFill="1" applyProtection="1">
      <alignment vertical="center"/>
      <protection locked="0"/>
    </xf>
    <xf numFmtId="0" fontId="5" fillId="2" borderId="0" xfId="1" applyFont="1" applyFill="1" applyBorder="1" applyProtection="1">
      <alignment vertical="center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16" fontId="3" fillId="0" borderId="0" xfId="1" quotePrefix="1" applyNumberFormat="1" applyFont="1" applyFill="1" applyBorder="1" applyAlignment="1" applyProtection="1">
      <alignment horizontal="center" vertical="center" textRotation="90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alignment vertical="center"/>
      <protection locked="0"/>
    </xf>
    <xf numFmtId="0" fontId="3" fillId="0" borderId="0" xfId="1" applyFont="1" applyBorder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18" fillId="0" borderId="55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0" fontId="18" fillId="0" borderId="0" xfId="3" applyFont="1" applyFill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27" fillId="0" borderId="73" xfId="3" applyFont="1" applyFill="1" applyBorder="1" applyAlignment="1">
      <alignment horizontal="center" vertical="center"/>
    </xf>
    <xf numFmtId="0" fontId="27" fillId="0" borderId="74" xfId="3" applyFont="1" applyFill="1" applyBorder="1" applyAlignment="1">
      <alignment horizontal="center" vertical="center"/>
    </xf>
    <xf numFmtId="0" fontId="27" fillId="0" borderId="75" xfId="3" applyFont="1" applyFill="1" applyBorder="1" applyAlignment="1">
      <alignment horizontal="center" vertical="center"/>
    </xf>
    <xf numFmtId="0" fontId="27" fillId="0" borderId="76" xfId="3" applyFont="1" applyFill="1" applyBorder="1" applyAlignment="1">
      <alignment horizontal="center" vertical="center"/>
    </xf>
    <xf numFmtId="0" fontId="27" fillId="0" borderId="77" xfId="3" applyFont="1" applyFill="1" applyBorder="1" applyAlignment="1">
      <alignment horizontal="center" vertical="center"/>
    </xf>
    <xf numFmtId="0" fontId="27" fillId="0" borderId="74" xfId="3" applyNumberFormat="1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30" fillId="0" borderId="0" xfId="3" applyFont="1" applyFill="1" applyAlignment="1">
      <alignment vertical="center"/>
    </xf>
    <xf numFmtId="164" fontId="30" fillId="0" borderId="0" xfId="3" applyNumberFormat="1" applyFont="1" applyFill="1" applyBorder="1" applyAlignment="1">
      <alignment horizontal="center" vertical="center"/>
    </xf>
    <xf numFmtId="0" fontId="30" fillId="0" borderId="0" xfId="3" applyFont="1" applyFill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" fontId="30" fillId="0" borderId="0" xfId="3" applyNumberFormat="1" applyFont="1" applyFill="1" applyBorder="1" applyAlignment="1">
      <alignment horizontal="centerContinuous" vertical="center"/>
    </xf>
    <xf numFmtId="1" fontId="30" fillId="0" borderId="0" xfId="3" applyNumberFormat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textRotation="90"/>
    </xf>
    <xf numFmtId="0" fontId="34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3" fillId="0" borderId="0" xfId="3" applyFont="1" applyFill="1" applyAlignment="1">
      <alignment vertical="center"/>
    </xf>
    <xf numFmtId="0" fontId="33" fillId="0" borderId="0" xfId="3" applyNumberFormat="1" applyFont="1" applyFill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65" fontId="34" fillId="0" borderId="0" xfId="3" applyNumberFormat="1" applyFont="1" applyFill="1" applyBorder="1" applyAlignment="1">
      <alignment horizontal="center" vertical="center"/>
    </xf>
    <xf numFmtId="0" fontId="32" fillId="0" borderId="0" xfId="3" applyNumberFormat="1" applyFont="1" applyFill="1" applyBorder="1" applyAlignment="1" applyProtection="1">
      <alignment horizontal="center" vertical="center"/>
    </xf>
    <xf numFmtId="0" fontId="30" fillId="0" borderId="0" xfId="3" applyNumberFormat="1" applyFont="1" applyFill="1" applyBorder="1" applyAlignment="1" applyProtection="1">
      <alignment horizontal="center" vertical="center"/>
    </xf>
    <xf numFmtId="0" fontId="30" fillId="3" borderId="93" xfId="3" applyNumberFormat="1" applyFont="1" applyFill="1" applyBorder="1" applyAlignment="1" applyProtection="1">
      <alignment horizontal="center" vertical="center"/>
      <protection locked="0"/>
    </xf>
    <xf numFmtId="0" fontId="30" fillId="3" borderId="88" xfId="3" applyNumberFormat="1" applyFont="1" applyFill="1" applyBorder="1" applyAlignment="1" applyProtection="1">
      <alignment horizontal="center" vertical="center"/>
      <protection locked="0"/>
    </xf>
    <xf numFmtId="0" fontId="30" fillId="3" borderId="88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90" xfId="3" applyNumberFormat="1" applyFont="1" applyFill="1" applyBorder="1" applyAlignment="1" applyProtection="1">
      <alignment horizontal="center" vertical="center"/>
      <protection locked="0"/>
    </xf>
    <xf numFmtId="0" fontId="30" fillId="3" borderId="25" xfId="3" applyNumberFormat="1" applyFont="1" applyFill="1" applyBorder="1" applyAlignment="1" applyProtection="1">
      <alignment horizontal="center" vertical="center"/>
      <protection locked="0"/>
    </xf>
    <xf numFmtId="0" fontId="30" fillId="3" borderId="27" xfId="3" applyNumberFormat="1" applyFont="1" applyFill="1" applyBorder="1" applyAlignment="1" applyProtection="1">
      <alignment horizontal="center" vertical="center"/>
      <protection locked="0"/>
    </xf>
    <xf numFmtId="0" fontId="30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28" xfId="3" applyNumberFormat="1" applyFont="1" applyFill="1" applyBorder="1" applyAlignment="1" applyProtection="1">
      <alignment horizontal="center" vertical="center"/>
      <protection locked="0"/>
    </xf>
    <xf numFmtId="0" fontId="30" fillId="3" borderId="32" xfId="3" applyNumberFormat="1" applyFont="1" applyFill="1" applyBorder="1" applyAlignment="1" applyProtection="1">
      <alignment horizontal="center" vertical="center"/>
      <protection locked="0"/>
    </xf>
    <xf numFmtId="0" fontId="30" fillId="3" borderId="19" xfId="3" applyNumberFormat="1" applyFont="1" applyFill="1" applyBorder="1" applyAlignment="1" applyProtection="1">
      <alignment horizontal="center" vertical="center"/>
      <protection locked="0"/>
    </xf>
    <xf numFmtId="0" fontId="30" fillId="3" borderId="19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33" xfId="3" applyNumberFormat="1" applyFont="1" applyFill="1" applyBorder="1" applyAlignment="1" applyProtection="1">
      <alignment horizontal="center" vertical="center"/>
      <protection locked="0"/>
    </xf>
    <xf numFmtId="0" fontId="30" fillId="3" borderId="95" xfId="3" applyNumberFormat="1" applyFont="1" applyFill="1" applyBorder="1" applyAlignment="1" applyProtection="1">
      <alignment horizontal="center" vertical="center"/>
      <protection locked="0"/>
    </xf>
    <xf numFmtId="0" fontId="19" fillId="3" borderId="60" xfId="3" applyNumberFormat="1" applyFont="1" applyFill="1" applyBorder="1" applyAlignment="1" applyProtection="1">
      <alignment horizontal="center" vertical="center" wrapText="1"/>
      <protection locked="0"/>
    </xf>
    <xf numFmtId="0" fontId="19" fillId="3" borderId="59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87" xfId="3" applyNumberFormat="1" applyFont="1" applyFill="1" applyBorder="1" applyAlignment="1" applyProtection="1">
      <alignment horizontal="center" vertical="center"/>
      <protection locked="0"/>
    </xf>
    <xf numFmtId="0" fontId="30" fillId="3" borderId="27" xfId="3" quotePrefix="1" applyFont="1" applyFill="1" applyBorder="1" applyAlignment="1" applyProtection="1">
      <alignment vertical="center" wrapText="1"/>
      <protection locked="0"/>
    </xf>
    <xf numFmtId="0" fontId="30" fillId="3" borderId="27" xfId="3" quotePrefix="1" applyFont="1" applyFill="1" applyBorder="1" applyAlignment="1" applyProtection="1">
      <alignment horizontal="center" vertical="center" wrapText="1"/>
      <protection locked="0"/>
    </xf>
    <xf numFmtId="49" fontId="3" fillId="0" borderId="0" xfId="3" applyNumberFormat="1" applyFont="1" applyFill="1" applyAlignment="1">
      <alignment vertical="center"/>
    </xf>
    <xf numFmtId="49" fontId="27" fillId="0" borderId="72" xfId="3" applyNumberFormat="1" applyFont="1" applyFill="1" applyBorder="1" applyAlignment="1">
      <alignment horizontal="center" vertical="center"/>
    </xf>
    <xf numFmtId="49" fontId="30" fillId="0" borderId="0" xfId="3" applyNumberFormat="1" applyFont="1" applyFill="1" applyBorder="1" applyAlignment="1">
      <alignment horizontal="center" vertical="center"/>
    </xf>
    <xf numFmtId="49" fontId="28" fillId="0" borderId="0" xfId="3" applyNumberFormat="1" applyFont="1" applyFill="1" applyBorder="1" applyAlignment="1">
      <alignment horizontal="center" vertical="center" wrapText="1"/>
    </xf>
    <xf numFmtId="49" fontId="33" fillId="0" borderId="0" xfId="3" applyNumberFormat="1" applyFont="1" applyFill="1" applyAlignment="1">
      <alignment vertical="center"/>
    </xf>
    <xf numFmtId="0" fontId="30" fillId="3" borderId="88" xfId="3" quotePrefix="1" applyFont="1" applyFill="1" applyBorder="1" applyAlignment="1" applyProtection="1">
      <alignment vertical="center" wrapText="1"/>
      <protection locked="0"/>
    </xf>
    <xf numFmtId="0" fontId="30" fillId="3" borderId="88" xfId="3" quotePrefix="1" applyFont="1" applyFill="1" applyBorder="1" applyAlignment="1" applyProtection="1">
      <alignment horizontal="center" vertical="center" wrapText="1"/>
      <protection locked="0"/>
    </xf>
    <xf numFmtId="0" fontId="30" fillId="0" borderId="89" xfId="3" applyNumberFormat="1" applyFont="1" applyFill="1" applyBorder="1" applyAlignment="1" applyProtection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center" textRotation="90"/>
      <protection locked="0"/>
    </xf>
    <xf numFmtId="0" fontId="3" fillId="2" borderId="2" xfId="1" applyFont="1" applyFill="1" applyBorder="1" applyAlignment="1" applyProtection="1">
      <alignment horizontal="center" vertical="center" textRotation="90"/>
      <protection locked="0"/>
    </xf>
    <xf numFmtId="0" fontId="4" fillId="0" borderId="0" xfId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7" fillId="0" borderId="107" xfId="3" applyFont="1" applyFill="1" applyBorder="1" applyAlignment="1">
      <alignment horizontal="center" vertical="center"/>
    </xf>
    <xf numFmtId="0" fontId="8" fillId="2" borderId="82" xfId="1" applyFont="1" applyFill="1" applyBorder="1" applyAlignment="1" applyProtection="1">
      <alignment horizontal="center" vertical="center"/>
      <protection locked="0"/>
    </xf>
    <xf numFmtId="0" fontId="8" fillId="2" borderId="71" xfId="1" applyFont="1" applyFill="1" applyBorder="1" applyAlignment="1" applyProtection="1">
      <alignment horizontal="center" vertical="center"/>
      <protection locked="0"/>
    </xf>
    <xf numFmtId="0" fontId="0" fillId="0" borderId="61" xfId="0" applyBorder="1"/>
    <xf numFmtId="0" fontId="42" fillId="0" borderId="0" xfId="0" applyFont="1"/>
    <xf numFmtId="0" fontId="0" fillId="0" borderId="0" xfId="0" applyBorder="1"/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0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8" fillId="0" borderId="3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43" fillId="0" borderId="61" xfId="0" applyFont="1" applyBorder="1"/>
    <xf numFmtId="0" fontId="30" fillId="0" borderId="0" xfId="3" applyFont="1" applyFill="1" applyBorder="1" applyAlignment="1">
      <alignment horizontal="center" vertical="center"/>
    </xf>
    <xf numFmtId="0" fontId="30" fillId="0" borderId="0" xfId="3" applyFont="1" applyFill="1" applyAlignment="1">
      <alignment horizontal="center" vertical="center"/>
    </xf>
    <xf numFmtId="0" fontId="30" fillId="0" borderId="27" xfId="3" applyNumberFormat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164" fontId="30" fillId="0" borderId="0" xfId="3" applyNumberFormat="1" applyFont="1" applyFill="1" applyBorder="1" applyAlignment="1">
      <alignment horizontal="center" vertical="center"/>
    </xf>
    <xf numFmtId="0" fontId="30" fillId="0" borderId="0" xfId="3" applyFont="1" applyFill="1" applyAlignment="1">
      <alignment horizontal="center" vertical="center"/>
    </xf>
    <xf numFmtId="165" fontId="34" fillId="0" borderId="0" xfId="3" applyNumberFormat="1" applyFont="1" applyFill="1" applyBorder="1" applyAlignment="1">
      <alignment horizontal="center" vertical="center"/>
    </xf>
    <xf numFmtId="0" fontId="28" fillId="0" borderId="35" xfId="3" applyFont="1" applyFill="1" applyBorder="1" applyAlignment="1">
      <alignment horizontal="left" vertical="center"/>
    </xf>
    <xf numFmtId="0" fontId="30" fillId="0" borderId="87" xfId="3" applyFont="1" applyFill="1" applyBorder="1" applyAlignment="1" applyProtection="1">
      <alignment vertical="center" wrapText="1"/>
      <protection locked="0"/>
    </xf>
    <xf numFmtId="0" fontId="30" fillId="0" borderId="71" xfId="3" applyNumberFormat="1" applyFont="1" applyFill="1" applyBorder="1" applyAlignment="1">
      <alignment horizontal="center" vertical="center"/>
    </xf>
    <xf numFmtId="0" fontId="54" fillId="0" borderId="0" xfId="3" applyNumberFormat="1" applyFont="1" applyFill="1" applyBorder="1" applyAlignment="1">
      <alignment horizontal="center" vertical="center"/>
    </xf>
    <xf numFmtId="0" fontId="32" fillId="0" borderId="113" xfId="3" applyNumberFormat="1" applyFont="1" applyFill="1" applyBorder="1" applyAlignment="1" applyProtection="1">
      <alignment horizontal="center" vertical="center"/>
    </xf>
    <xf numFmtId="0" fontId="28" fillId="0" borderId="0" xfId="3" applyNumberFormat="1" applyFont="1" applyFill="1" applyBorder="1" applyAlignment="1">
      <alignment horizontal="left" vertical="center"/>
    </xf>
    <xf numFmtId="0" fontId="47" fillId="0" borderId="0" xfId="0" applyFont="1" applyAlignment="1">
      <alignment vertical="top"/>
    </xf>
    <xf numFmtId="0" fontId="53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0" fillId="3" borderId="28" xfId="3" quotePrefix="1" applyFont="1" applyFill="1" applyBorder="1" applyAlignment="1" applyProtection="1">
      <alignment horizontal="center" vertical="center" wrapText="1"/>
      <protection locked="0"/>
    </xf>
    <xf numFmtId="0" fontId="39" fillId="0" borderId="61" xfId="0" applyFont="1" applyBorder="1" applyAlignment="1">
      <alignment vertical="center"/>
    </xf>
    <xf numFmtId="9" fontId="34" fillId="0" borderId="0" xfId="4" applyFont="1" applyFill="1" applyBorder="1" applyAlignment="1">
      <alignment horizontal="center" vertical="center"/>
    </xf>
    <xf numFmtId="0" fontId="30" fillId="0" borderId="88" xfId="3" applyNumberFormat="1" applyFont="1" applyFill="1" applyBorder="1" applyAlignment="1">
      <alignment horizontal="center" vertical="center"/>
    </xf>
    <xf numFmtId="0" fontId="30" fillId="3" borderId="19" xfId="3" quotePrefix="1" applyFont="1" applyFill="1" applyBorder="1" applyAlignment="1" applyProtection="1">
      <alignment horizontal="center" vertical="center" wrapText="1"/>
      <protection locked="0"/>
    </xf>
    <xf numFmtId="0" fontId="30" fillId="3" borderId="19" xfId="3" quotePrefix="1" applyFont="1" applyFill="1" applyBorder="1" applyAlignment="1" applyProtection="1">
      <alignment vertical="center" wrapText="1"/>
      <protection locked="0"/>
    </xf>
    <xf numFmtId="0" fontId="30" fillId="3" borderId="94" xfId="3" applyNumberFormat="1" applyFont="1" applyFill="1" applyBorder="1" applyAlignment="1" applyProtection="1">
      <alignment horizontal="center" vertical="center"/>
      <protection locked="0"/>
    </xf>
    <xf numFmtId="0" fontId="30" fillId="0" borderId="19" xfId="3" applyNumberFormat="1" applyFont="1" applyFill="1" applyBorder="1" applyAlignment="1">
      <alignment horizontal="center" vertical="center"/>
    </xf>
    <xf numFmtId="0" fontId="30" fillId="3" borderId="90" xfId="3" quotePrefix="1" applyFont="1" applyFill="1" applyBorder="1" applyAlignment="1" applyProtection="1">
      <alignment horizontal="center" vertical="center" wrapText="1"/>
      <protection locked="0"/>
    </xf>
    <xf numFmtId="0" fontId="30" fillId="3" borderId="33" xfId="3" quotePrefix="1" applyFont="1" applyFill="1" applyBorder="1" applyAlignment="1" applyProtection="1">
      <alignment horizontal="center" vertical="center" wrapText="1"/>
      <protection locked="0"/>
    </xf>
    <xf numFmtId="0" fontId="54" fillId="0" borderId="94" xfId="3" applyNumberFormat="1" applyFont="1" applyFill="1" applyBorder="1" applyAlignment="1">
      <alignment horizontal="center" vertical="center"/>
    </xf>
    <xf numFmtId="0" fontId="54" fillId="0" borderId="95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 wrapText="1"/>
    </xf>
    <xf numFmtId="0" fontId="30" fillId="3" borderId="27" xfId="3" quotePrefix="1" applyNumberFormat="1" applyFont="1" applyFill="1" applyBorder="1" applyAlignment="1" applyProtection="1">
      <alignment horizontal="center" vertical="center" wrapText="1"/>
      <protection locked="0"/>
    </xf>
    <xf numFmtId="0" fontId="21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27" xfId="3" quotePrefix="1" applyNumberFormat="1" applyFont="1" applyFill="1" applyBorder="1" applyAlignment="1" applyProtection="1">
      <alignment horizontal="center" vertical="center" wrapText="1"/>
      <protection locked="0"/>
    </xf>
    <xf numFmtId="0" fontId="30" fillId="3" borderId="19" xfId="3" quotePrefix="1" applyNumberFormat="1" applyFont="1" applyFill="1" applyBorder="1" applyAlignment="1" applyProtection="1">
      <alignment horizontal="center" vertical="center" wrapText="1"/>
      <protection locked="0"/>
    </xf>
    <xf numFmtId="49" fontId="29" fillId="0" borderId="110" xfId="3" applyNumberFormat="1" applyFont="1" applyFill="1" applyBorder="1" applyAlignment="1" applyProtection="1">
      <alignment horizontal="center" vertical="center"/>
      <protection locked="0"/>
    </xf>
    <xf numFmtId="49" fontId="29" fillId="0" borderId="22" xfId="3" applyNumberFormat="1" applyFont="1" applyFill="1" applyBorder="1" applyAlignment="1" applyProtection="1">
      <alignment horizontal="center" vertical="center"/>
      <protection locked="0"/>
    </xf>
    <xf numFmtId="49" fontId="29" fillId="0" borderId="31" xfId="3" applyNumberFormat="1" applyFont="1" applyFill="1" applyBorder="1" applyAlignment="1" applyProtection="1">
      <alignment horizontal="center" vertical="center"/>
      <protection locked="0"/>
    </xf>
    <xf numFmtId="0" fontId="30" fillId="3" borderId="25" xfId="3" quotePrefix="1" applyNumberFormat="1" applyFont="1" applyFill="1" applyBorder="1" applyAlignment="1" applyProtection="1">
      <alignment horizontal="center" vertical="center" wrapText="1"/>
      <protection locked="0"/>
    </xf>
    <xf numFmtId="0" fontId="21" fillId="3" borderId="25" xfId="3" quotePrefix="1" applyNumberFormat="1" applyFont="1" applyFill="1" applyBorder="1" applyAlignment="1" applyProtection="1">
      <alignment horizontal="center" vertical="center" wrapText="1"/>
      <protection locked="0"/>
    </xf>
    <xf numFmtId="0" fontId="30" fillId="3" borderId="32" xfId="3" quotePrefix="1" applyNumberFormat="1" applyFont="1" applyFill="1" applyBorder="1" applyAlignment="1" applyProtection="1">
      <alignment horizontal="center" vertical="center" wrapText="1"/>
      <protection locked="0"/>
    </xf>
    <xf numFmtId="0" fontId="30" fillId="0" borderId="87" xfId="3" applyFont="1" applyFill="1" applyBorder="1" applyAlignment="1" applyProtection="1">
      <alignment horizontal="left" vertical="center" wrapText="1"/>
      <protection locked="0"/>
    </xf>
    <xf numFmtId="0" fontId="30" fillId="0" borderId="95" xfId="3" applyFont="1" applyFill="1" applyBorder="1" applyAlignment="1" applyProtection="1">
      <alignment horizontal="left" vertical="center" wrapText="1"/>
      <protection locked="0"/>
    </xf>
    <xf numFmtId="0" fontId="20" fillId="3" borderId="28" xfId="3" applyNumberFormat="1" applyFont="1" applyFill="1" applyBorder="1" applyAlignment="1" applyProtection="1">
      <alignment horizontal="center" vertical="center" wrapText="1"/>
      <protection locked="0"/>
    </xf>
    <xf numFmtId="0" fontId="20" fillId="3" borderId="28" xfId="3" applyNumberFormat="1" applyFont="1" applyFill="1" applyBorder="1" applyAlignment="1" applyProtection="1">
      <alignment horizontal="center" vertical="center"/>
      <protection locked="0"/>
    </xf>
    <xf numFmtId="0" fontId="54" fillId="0" borderId="87" xfId="3" applyNumberFormat="1" applyFont="1" applyFill="1" applyBorder="1" applyAlignment="1">
      <alignment horizontal="center" vertical="center"/>
    </xf>
    <xf numFmtId="0" fontId="30" fillId="0" borderId="20" xfId="3" applyNumberFormat="1" applyFont="1" applyFill="1" applyBorder="1" applyAlignment="1" applyProtection="1">
      <alignment horizontal="center" vertical="center"/>
    </xf>
    <xf numFmtId="49" fontId="29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9" fillId="3" borderId="0" xfId="3" quotePrefix="1" applyFont="1" applyFill="1" applyBorder="1" applyAlignment="1" applyProtection="1">
      <alignment vertical="center" wrapText="1"/>
      <protection locked="0"/>
    </xf>
    <xf numFmtId="0" fontId="30" fillId="3" borderId="0" xfId="3" quotePrefix="1" applyFont="1" applyFill="1" applyBorder="1" applyAlignment="1" applyProtection="1">
      <alignment horizontal="center" vertical="center" wrapText="1"/>
      <protection locked="0"/>
    </xf>
    <xf numFmtId="0" fontId="30" fillId="3" borderId="0" xfId="3" quotePrefix="1" applyFont="1" applyFill="1" applyBorder="1" applyAlignment="1" applyProtection="1">
      <alignment vertical="center" wrapText="1"/>
      <protection locked="0"/>
    </xf>
    <xf numFmtId="0" fontId="31" fillId="0" borderId="0" xfId="3" applyNumberFormat="1" applyFont="1" applyFill="1" applyBorder="1" applyAlignment="1" applyProtection="1">
      <alignment horizontal="center" vertical="center"/>
    </xf>
    <xf numFmtId="0" fontId="30" fillId="3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3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>
      <alignment horizontal="center" vertical="center"/>
    </xf>
    <xf numFmtId="0" fontId="28" fillId="0" borderId="84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0" xfId="0" applyFont="1" applyAlignment="1"/>
    <xf numFmtId="0" fontId="47" fillId="0" borderId="0" xfId="0" applyFont="1" applyAlignment="1">
      <alignment horizontal="left"/>
    </xf>
    <xf numFmtId="49" fontId="29" fillId="0" borderId="68" xfId="3" applyNumberFormat="1" applyFont="1" applyFill="1" applyBorder="1" applyAlignment="1" applyProtection="1">
      <alignment horizontal="center" vertical="center"/>
      <protection locked="0"/>
    </xf>
    <xf numFmtId="0" fontId="30" fillId="3" borderId="125" xfId="3" applyNumberFormat="1" applyFont="1" applyFill="1" applyBorder="1" applyAlignment="1" applyProtection="1">
      <alignment horizontal="center" vertical="center"/>
      <protection locked="0"/>
    </xf>
    <xf numFmtId="0" fontId="30" fillId="3" borderId="71" xfId="3" applyNumberFormat="1" applyFont="1" applyFill="1" applyBorder="1" applyAlignment="1" applyProtection="1">
      <alignment horizontal="center" vertical="center"/>
      <protection locked="0"/>
    </xf>
    <xf numFmtId="0" fontId="30" fillId="3" borderId="71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126" xfId="3" applyNumberFormat="1" applyFont="1" applyFill="1" applyBorder="1" applyAlignment="1" applyProtection="1">
      <alignment horizontal="center" vertical="center"/>
      <protection locked="0"/>
    </xf>
    <xf numFmtId="0" fontId="30" fillId="3" borderId="124" xfId="3" applyNumberFormat="1" applyFont="1" applyFill="1" applyBorder="1" applyAlignment="1" applyProtection="1">
      <alignment horizontal="center" vertical="center"/>
      <protection locked="0"/>
    </xf>
    <xf numFmtId="0" fontId="28" fillId="0" borderId="122" xfId="3" applyNumberFormat="1" applyFont="1" applyFill="1" applyBorder="1" applyAlignment="1">
      <alignment horizontal="left" vertical="center"/>
    </xf>
    <xf numFmtId="0" fontId="30" fillId="0" borderId="127" xfId="3" quotePrefix="1" applyFont="1" applyFill="1" applyBorder="1" applyAlignment="1">
      <alignment horizontal="left" vertical="center"/>
    </xf>
    <xf numFmtId="0" fontId="28" fillId="0" borderId="108" xfId="3" applyNumberFormat="1" applyFont="1" applyFill="1" applyBorder="1" applyAlignment="1">
      <alignment horizontal="left" vertical="center"/>
    </xf>
    <xf numFmtId="0" fontId="28" fillId="0" borderId="128" xfId="3" applyNumberFormat="1" applyFont="1" applyFill="1" applyBorder="1" applyAlignment="1">
      <alignment horizontal="left" vertical="center"/>
    </xf>
    <xf numFmtId="0" fontId="30" fillId="3" borderId="129" xfId="3" applyNumberFormat="1" applyFont="1" applyFill="1" applyBorder="1" applyAlignment="1" applyProtection="1">
      <alignment horizontal="center" vertical="center"/>
      <protection locked="0"/>
    </xf>
    <xf numFmtId="49" fontId="29" fillId="0" borderId="92" xfId="3" applyNumberFormat="1" applyFont="1" applyFill="1" applyBorder="1" applyAlignment="1" applyProtection="1">
      <alignment horizontal="center" vertical="center" wrapText="1"/>
      <protection locked="0"/>
    </xf>
    <xf numFmtId="49" fontId="29" fillId="0" borderId="96" xfId="3" applyNumberFormat="1" applyFont="1" applyFill="1" applyBorder="1" applyAlignment="1" applyProtection="1">
      <alignment horizontal="center" vertical="center" wrapText="1"/>
      <protection locked="0"/>
    </xf>
    <xf numFmtId="49" fontId="29" fillId="0" borderId="95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3" applyNumberFormat="1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0" fontId="30" fillId="0" borderId="3" xfId="3" quotePrefix="1" applyFont="1" applyFill="1" applyBorder="1" applyAlignment="1">
      <alignment horizontal="left" vertical="center"/>
    </xf>
    <xf numFmtId="0" fontId="32" fillId="0" borderId="41" xfId="3" applyNumberFormat="1" applyFont="1" applyFill="1" applyBorder="1" applyAlignment="1" applyProtection="1">
      <alignment horizontal="center" vertical="center"/>
    </xf>
    <xf numFmtId="0" fontId="56" fillId="0" borderId="0" xfId="3" applyFont="1" applyFill="1" applyBorder="1" applyAlignment="1" applyProtection="1">
      <alignment vertical="center" wrapText="1"/>
      <protection locked="0"/>
    </xf>
    <xf numFmtId="0" fontId="30" fillId="3" borderId="0" xfId="3" quotePrefix="1" applyFont="1" applyFill="1" applyBorder="1" applyAlignment="1">
      <alignment vertical="center" wrapText="1"/>
    </xf>
    <xf numFmtId="0" fontId="30" fillId="3" borderId="121" xfId="3" applyNumberFormat="1" applyFont="1" applyFill="1" applyBorder="1" applyAlignment="1" applyProtection="1">
      <alignment horizontal="center" vertical="center"/>
      <protection locked="0"/>
    </xf>
    <xf numFmtId="0" fontId="30" fillId="3" borderId="130" xfId="3" applyNumberFormat="1" applyFont="1" applyFill="1" applyBorder="1" applyAlignment="1" applyProtection="1">
      <alignment horizontal="center" vertical="center"/>
      <protection locked="0"/>
    </xf>
    <xf numFmtId="0" fontId="30" fillId="3" borderId="60" xfId="3" applyNumberFormat="1" applyFont="1" applyFill="1" applyBorder="1" applyAlignment="1" applyProtection="1">
      <alignment horizontal="center" vertical="center"/>
      <protection locked="0"/>
    </xf>
    <xf numFmtId="0" fontId="32" fillId="0" borderId="47" xfId="3" applyNumberFormat="1" applyFont="1" applyFill="1" applyBorder="1" applyAlignment="1" applyProtection="1">
      <alignment horizontal="center" vertical="center"/>
    </xf>
    <xf numFmtId="0" fontId="32" fillId="0" borderId="131" xfId="3" applyNumberFormat="1" applyFont="1" applyFill="1" applyBorder="1" applyAlignment="1" applyProtection="1">
      <alignment horizontal="center" vertical="center"/>
    </xf>
    <xf numFmtId="0" fontId="31" fillId="0" borderId="91" xfId="3" applyNumberFormat="1" applyFont="1" applyFill="1" applyBorder="1" applyAlignment="1" applyProtection="1">
      <alignment horizontal="center" vertical="center"/>
    </xf>
    <xf numFmtId="0" fontId="31" fillId="0" borderId="40" xfId="3" applyNumberFormat="1" applyFont="1" applyFill="1" applyBorder="1" applyAlignment="1" applyProtection="1">
      <alignment horizontal="center" vertical="center"/>
    </xf>
    <xf numFmtId="0" fontId="30" fillId="0" borderId="30" xfId="3" applyNumberFormat="1" applyFont="1" applyFill="1" applyBorder="1" applyAlignment="1" applyProtection="1">
      <alignment horizontal="center" vertical="center"/>
    </xf>
    <xf numFmtId="0" fontId="31" fillId="0" borderId="83" xfId="3" applyNumberFormat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8" fillId="2" borderId="42" xfId="1" applyFont="1" applyFill="1" applyBorder="1" applyAlignment="1" applyProtection="1">
      <alignment horizontal="center" vertical="center"/>
      <protection locked="0"/>
    </xf>
    <xf numFmtId="0" fontId="9" fillId="4" borderId="113" xfId="1" applyFont="1" applyFill="1" applyBorder="1" applyAlignment="1" applyProtection="1">
      <alignment horizontal="center" vertical="center"/>
      <protection locked="0"/>
    </xf>
    <xf numFmtId="0" fontId="9" fillId="4" borderId="109" xfId="1" applyFont="1" applyFill="1" applyBorder="1" applyAlignment="1" applyProtection="1">
      <alignment horizontal="center" vertical="center"/>
      <protection locked="0"/>
    </xf>
    <xf numFmtId="0" fontId="9" fillId="4" borderId="108" xfId="1" applyFont="1" applyFill="1" applyBorder="1" applyAlignment="1" applyProtection="1">
      <alignment horizontal="center" vertical="center"/>
      <protection locked="0"/>
    </xf>
    <xf numFmtId="0" fontId="9" fillId="4" borderId="132" xfId="1" applyFont="1" applyFill="1" applyBorder="1" applyAlignment="1" applyProtection="1">
      <alignment horizontal="center" vertical="center"/>
      <protection locked="0"/>
    </xf>
    <xf numFmtId="0" fontId="9" fillId="4" borderId="120" xfId="1" applyFont="1" applyFill="1" applyBorder="1" applyAlignment="1" applyProtection="1">
      <alignment horizontal="center" vertical="center"/>
      <protection locked="0"/>
    </xf>
    <xf numFmtId="0" fontId="9" fillId="4" borderId="123" xfId="1" applyFont="1" applyFill="1" applyBorder="1" applyAlignment="1" applyProtection="1">
      <alignment horizontal="center" vertical="center"/>
      <protection locked="0"/>
    </xf>
    <xf numFmtId="0" fontId="9" fillId="4" borderId="133" xfId="1" applyFont="1" applyFill="1" applyBorder="1" applyAlignment="1" applyProtection="1">
      <alignment horizontal="center" vertical="center"/>
      <protection locked="0"/>
    </xf>
    <xf numFmtId="0" fontId="9" fillId="4" borderId="134" xfId="1" applyFont="1" applyFill="1" applyBorder="1" applyAlignment="1" applyProtection="1">
      <alignment horizontal="center" vertical="center"/>
      <protection locked="0"/>
    </xf>
    <xf numFmtId="0" fontId="9" fillId="2" borderId="134" xfId="1" applyFont="1" applyFill="1" applyBorder="1" applyAlignment="1" applyProtection="1">
      <alignment horizontal="center" vertical="center"/>
      <protection locked="0"/>
    </xf>
    <xf numFmtId="0" fontId="9" fillId="2" borderId="132" xfId="1" applyFont="1" applyFill="1" applyBorder="1" applyAlignment="1" applyProtection="1">
      <alignment horizontal="center" vertical="center"/>
      <protection locked="0"/>
    </xf>
    <xf numFmtId="0" fontId="9" fillId="2" borderId="120" xfId="1" applyFont="1" applyFill="1" applyBorder="1" applyAlignment="1" applyProtection="1">
      <alignment horizontal="center" vertical="center"/>
      <protection locked="0"/>
    </xf>
    <xf numFmtId="0" fontId="9" fillId="2" borderId="119" xfId="1" applyFont="1" applyFill="1" applyBorder="1" applyAlignment="1" applyProtection="1">
      <alignment horizontal="center" vertical="center"/>
      <protection locked="0"/>
    </xf>
    <xf numFmtId="0" fontId="9" fillId="4" borderId="119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8" fillId="0" borderId="84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3" fillId="3" borderId="87" xfId="3" applyNumberFormat="1" applyFont="1" applyFill="1" applyBorder="1" applyAlignment="1" applyProtection="1">
      <alignment horizontal="center" vertical="center"/>
      <protection locked="0"/>
    </xf>
    <xf numFmtId="0" fontId="30" fillId="3" borderId="89" xfId="3" applyNumberFormat="1" applyFont="1" applyFill="1" applyBorder="1" applyAlignment="1" applyProtection="1">
      <alignment horizontal="center" vertical="center"/>
      <protection locked="0"/>
    </xf>
    <xf numFmtId="0" fontId="30" fillId="3" borderId="30" xfId="3" applyNumberFormat="1" applyFont="1" applyFill="1" applyBorder="1" applyAlignment="1" applyProtection="1">
      <alignment horizontal="center" vertical="center"/>
      <protection locked="0"/>
    </xf>
    <xf numFmtId="0" fontId="30" fillId="3" borderId="20" xfId="3" applyNumberFormat="1" applyFont="1" applyFill="1" applyBorder="1" applyAlignment="1" applyProtection="1">
      <alignment horizontal="center" vertical="center"/>
      <protection locked="0"/>
    </xf>
    <xf numFmtId="164" fontId="19" fillId="0" borderId="113" xfId="3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18" fillId="0" borderId="135" xfId="3" applyFont="1" applyFill="1" applyBorder="1" applyAlignment="1">
      <alignment horizontal="center" vertical="center"/>
    </xf>
    <xf numFmtId="0" fontId="19" fillId="3" borderId="130" xfId="3" applyNumberFormat="1" applyFont="1" applyFill="1" applyBorder="1" applyAlignment="1" applyProtection="1">
      <alignment horizontal="center" vertical="center" wrapText="1"/>
      <protection locked="0"/>
    </xf>
    <xf numFmtId="0" fontId="19" fillId="3" borderId="62" xfId="3" applyNumberFormat="1" applyFont="1" applyFill="1" applyBorder="1" applyAlignment="1" applyProtection="1">
      <alignment horizontal="center" vertical="center" wrapText="1"/>
      <protection locked="0"/>
    </xf>
    <xf numFmtId="0" fontId="51" fillId="3" borderId="95" xfId="3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vertical="center"/>
    </xf>
    <xf numFmtId="0" fontId="43" fillId="0" borderId="0" xfId="0" applyFont="1" applyAlignment="1">
      <alignment vertical="top"/>
    </xf>
    <xf numFmtId="0" fontId="43" fillId="0" borderId="0" xfId="0" applyFont="1" applyAlignment="1">
      <alignment horizontal="left"/>
    </xf>
    <xf numFmtId="0" fontId="39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0" fontId="29" fillId="3" borderId="93" xfId="3" quotePrefix="1" applyFont="1" applyFill="1" applyBorder="1" applyAlignment="1" applyProtection="1">
      <alignment vertical="center" wrapText="1"/>
      <protection locked="0"/>
    </xf>
    <xf numFmtId="0" fontId="29" fillId="3" borderId="25" xfId="3" quotePrefix="1" applyFont="1" applyFill="1" applyBorder="1" applyAlignment="1" applyProtection="1">
      <alignment vertical="center" wrapText="1"/>
      <protection locked="0"/>
    </xf>
    <xf numFmtId="0" fontId="29" fillId="3" borderId="32" xfId="3" quotePrefix="1" applyFont="1" applyFill="1" applyBorder="1" applyAlignment="1" applyProtection="1">
      <alignment vertical="center" wrapText="1"/>
      <protection locked="0"/>
    </xf>
    <xf numFmtId="0" fontId="15" fillId="0" borderId="94" xfId="3" applyFont="1" applyFill="1" applyBorder="1" applyAlignment="1" applyProtection="1">
      <alignment vertical="center" wrapText="1"/>
      <protection locked="0"/>
    </xf>
    <xf numFmtId="0" fontId="15" fillId="0" borderId="87" xfId="3" applyFont="1" applyFill="1" applyBorder="1" applyAlignment="1" applyProtection="1">
      <alignment vertical="center" wrapText="1"/>
      <protection locked="0"/>
    </xf>
    <xf numFmtId="0" fontId="15" fillId="0" borderId="95" xfId="3" applyFont="1" applyFill="1" applyBorder="1" applyAlignment="1" applyProtection="1">
      <alignment vertical="center" wrapText="1"/>
      <protection locked="0"/>
    </xf>
    <xf numFmtId="0" fontId="58" fillId="0" borderId="0" xfId="0" applyFont="1"/>
    <xf numFmtId="49" fontId="27" fillId="0" borderId="138" xfId="3" applyNumberFormat="1" applyFont="1" applyFill="1" applyBorder="1" applyAlignment="1">
      <alignment horizontal="center" vertical="center"/>
    </xf>
    <xf numFmtId="0" fontId="27" fillId="0" borderId="43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7" fillId="0" borderId="17" xfId="3" applyFont="1" applyFill="1" applyBorder="1" applyAlignment="1">
      <alignment horizontal="center" vertical="center"/>
    </xf>
    <xf numFmtId="0" fontId="27" fillId="0" borderId="139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/>
    </xf>
    <xf numFmtId="0" fontId="27" fillId="0" borderId="18" xfId="3" applyFont="1" applyFill="1" applyBorder="1" applyAlignment="1">
      <alignment horizontal="center" vertical="center"/>
    </xf>
    <xf numFmtId="0" fontId="27" fillId="0" borderId="14" xfId="3" applyNumberFormat="1" applyFont="1" applyFill="1" applyBorder="1" applyAlignment="1">
      <alignment horizontal="center" vertical="center"/>
    </xf>
    <xf numFmtId="0" fontId="28" fillId="0" borderId="46" xfId="3" applyNumberFormat="1" applyFont="1" applyFill="1" applyBorder="1" applyAlignment="1">
      <alignment horizontal="left" vertical="center"/>
    </xf>
    <xf numFmtId="0" fontId="30" fillId="0" borderId="140" xfId="3" quotePrefix="1" applyFont="1" applyFill="1" applyBorder="1" applyAlignment="1">
      <alignment horizontal="left" vertical="center"/>
    </xf>
    <xf numFmtId="0" fontId="28" fillId="0" borderId="1" xfId="3" applyNumberFormat="1" applyFont="1" applyFill="1" applyBorder="1" applyAlignment="1">
      <alignment horizontal="left" vertical="center"/>
    </xf>
    <xf numFmtId="0" fontId="28" fillId="0" borderId="2" xfId="3" applyNumberFormat="1" applyFont="1" applyFill="1" applyBorder="1" applyAlignment="1">
      <alignment horizontal="left" vertical="center"/>
    </xf>
    <xf numFmtId="49" fontId="29" fillId="0" borderId="27" xfId="3" applyNumberFormat="1" applyFont="1" applyFill="1" applyBorder="1" applyAlignment="1" applyProtection="1">
      <alignment horizontal="center" vertical="center"/>
      <protection locked="0"/>
    </xf>
    <xf numFmtId="0" fontId="54" fillId="0" borderId="27" xfId="3" applyNumberFormat="1" applyFont="1" applyFill="1" applyBorder="1" applyAlignment="1">
      <alignment horizontal="center" vertical="center"/>
    </xf>
    <xf numFmtId="0" fontId="31" fillId="0" borderId="27" xfId="3" applyNumberFormat="1" applyFont="1" applyFill="1" applyBorder="1" applyAlignment="1" applyProtection="1">
      <alignment horizontal="center" vertical="center"/>
    </xf>
    <xf numFmtId="0" fontId="30" fillId="0" borderId="27" xfId="3" applyNumberFormat="1" applyFont="1" applyFill="1" applyBorder="1" applyAlignment="1" applyProtection="1">
      <alignment horizontal="center" vertical="center"/>
    </xf>
    <xf numFmtId="0" fontId="30" fillId="0" borderId="27" xfId="3" applyFont="1" applyFill="1" applyBorder="1" applyAlignment="1" applyProtection="1">
      <alignment horizontal="left" vertical="center" wrapText="1"/>
      <protection locked="0"/>
    </xf>
    <xf numFmtId="0" fontId="30" fillId="0" borderId="27" xfId="3" applyFont="1" applyFill="1" applyBorder="1" applyAlignment="1" applyProtection="1">
      <alignment vertical="center" wrapText="1"/>
      <protection locked="0"/>
    </xf>
    <xf numFmtId="0" fontId="20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20" fillId="3" borderId="27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58" fillId="0" borderId="27" xfId="3" applyFont="1" applyFill="1" applyBorder="1" applyAlignment="1" applyProtection="1">
      <alignment vertical="center" wrapText="1"/>
      <protection locked="0"/>
    </xf>
    <xf numFmtId="0" fontId="46" fillId="0" borderId="0" xfId="0" applyFont="1" applyAlignment="1">
      <alignment horizontal="center"/>
    </xf>
    <xf numFmtId="0" fontId="59" fillId="0" borderId="27" xfId="0" applyFont="1" applyBorder="1"/>
    <xf numFmtId="0" fontId="60" fillId="0" borderId="0" xfId="0" applyFont="1"/>
    <xf numFmtId="0" fontId="6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62" fillId="0" borderId="0" xfId="0" applyFont="1"/>
    <xf numFmtId="0" fontId="63" fillId="0" borderId="27" xfId="0" applyFont="1" applyBorder="1"/>
    <xf numFmtId="0" fontId="64" fillId="3" borderId="27" xfId="3" applyNumberFormat="1" applyFont="1" applyFill="1" applyBorder="1" applyAlignment="1" applyProtection="1">
      <alignment horizontal="center" vertical="center"/>
      <protection locked="0"/>
    </xf>
    <xf numFmtId="0" fontId="30" fillId="0" borderId="27" xfId="3" applyNumberFormat="1" applyFont="1" applyFill="1" applyBorder="1" applyAlignment="1" applyProtection="1">
      <alignment horizontal="center" vertical="center"/>
      <protection locked="0"/>
    </xf>
    <xf numFmtId="0" fontId="30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65" fillId="0" borderId="27" xfId="0" applyFont="1" applyFill="1" applyBorder="1"/>
    <xf numFmtId="0" fontId="21" fillId="0" borderId="27" xfId="3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0" fillId="0" borderId="27" xfId="3" quotePrefix="1" applyNumberFormat="1" applyFont="1" applyFill="1" applyBorder="1" applyAlignment="1" applyProtection="1">
      <alignment horizontal="center" vertical="center" wrapText="1"/>
      <protection locked="0"/>
    </xf>
    <xf numFmtId="0" fontId="30" fillId="5" borderId="27" xfId="3" quotePrefix="1" applyNumberFormat="1" applyFont="1" applyFill="1" applyBorder="1" applyAlignment="1" applyProtection="1">
      <alignment horizontal="center" vertical="center" wrapText="1"/>
      <protection locked="0"/>
    </xf>
    <xf numFmtId="0" fontId="21" fillId="5" borderId="27" xfId="3" applyNumberFormat="1" applyFont="1" applyFill="1" applyBorder="1" applyAlignment="1" applyProtection="1">
      <alignment horizontal="center" vertical="center" wrapText="1"/>
      <protection locked="0"/>
    </xf>
    <xf numFmtId="0" fontId="21" fillId="5" borderId="27" xfId="3" quotePrefix="1" applyNumberFormat="1" applyFont="1" applyFill="1" applyBorder="1" applyAlignment="1" applyProtection="1">
      <alignment horizontal="center" vertical="center" wrapText="1"/>
      <protection locked="0"/>
    </xf>
    <xf numFmtId="165" fontId="34" fillId="6" borderId="0" xfId="3" applyNumberFormat="1" applyFont="1" applyFill="1" applyBorder="1" applyAlignment="1">
      <alignment horizontal="center" vertical="center"/>
    </xf>
    <xf numFmtId="0" fontId="30" fillId="6" borderId="0" xfId="3" applyFont="1" applyFill="1" applyBorder="1" applyAlignment="1">
      <alignment horizontal="center" vertical="center"/>
    </xf>
    <xf numFmtId="164" fontId="30" fillId="6" borderId="0" xfId="3" applyNumberFormat="1" applyFont="1" applyFill="1" applyBorder="1" applyAlignment="1">
      <alignment horizontal="center" vertical="center"/>
    </xf>
    <xf numFmtId="0" fontId="30" fillId="6" borderId="0" xfId="3" applyFont="1" applyFill="1" applyAlignment="1">
      <alignment horizontal="center" vertical="center"/>
    </xf>
    <xf numFmtId="164" fontId="30" fillId="0" borderId="27" xfId="3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 applyAlignment="1">
      <alignment vertical="center"/>
    </xf>
    <xf numFmtId="0" fontId="9" fillId="4" borderId="0" xfId="1" applyFont="1" applyFill="1" applyBorder="1" applyAlignment="1" applyProtection="1">
      <alignment horizontal="center" vertical="center"/>
      <protection locked="0"/>
    </xf>
    <xf numFmtId="0" fontId="43" fillId="0" borderId="0" xfId="0" applyFont="1"/>
    <xf numFmtId="0" fontId="0" fillId="0" borderId="61" xfId="0" applyFont="1" applyBorder="1" applyAlignment="1">
      <alignment horizontal="right"/>
    </xf>
    <xf numFmtId="0" fontId="0" fillId="0" borderId="61" xfId="0" applyFont="1" applyBorder="1" applyAlignment="1">
      <alignment horizontal="left"/>
    </xf>
    <xf numFmtId="164" fontId="66" fillId="0" borderId="41" xfId="3" applyNumberFormat="1" applyFont="1" applyFill="1" applyBorder="1" applyAlignment="1" applyProtection="1">
      <alignment horizontal="center" vertical="center"/>
    </xf>
    <xf numFmtId="0" fontId="54" fillId="5" borderId="27" xfId="3" applyNumberFormat="1" applyFont="1" applyFill="1" applyBorder="1" applyAlignment="1">
      <alignment horizontal="center" vertical="center"/>
    </xf>
    <xf numFmtId="164" fontId="32" fillId="0" borderId="131" xfId="3" applyNumberFormat="1" applyFont="1" applyFill="1" applyBorder="1" applyAlignment="1" applyProtection="1">
      <alignment horizontal="center" vertical="center"/>
    </xf>
    <xf numFmtId="0" fontId="30" fillId="5" borderId="0" xfId="3" applyFont="1" applyFill="1" applyAlignment="1">
      <alignment vertical="center"/>
    </xf>
    <xf numFmtId="0" fontId="30" fillId="5" borderId="27" xfId="3" applyNumberFormat="1" applyFont="1" applyFill="1" applyBorder="1" applyAlignment="1" applyProtection="1">
      <alignment horizontal="center" vertical="center"/>
      <protection locked="0"/>
    </xf>
    <xf numFmtId="0" fontId="30" fillId="5" borderId="27" xfId="0" applyFont="1" applyFill="1" applyBorder="1" applyAlignment="1">
      <alignment horizontal="center"/>
    </xf>
    <xf numFmtId="0" fontId="63" fillId="5" borderId="27" xfId="0" applyFont="1" applyFill="1" applyBorder="1"/>
    <xf numFmtId="0" fontId="63" fillId="5" borderId="27" xfId="0" applyFont="1" applyFill="1" applyBorder="1" applyAlignment="1">
      <alignment wrapText="1"/>
    </xf>
    <xf numFmtId="0" fontId="30" fillId="5" borderId="27" xfId="3" applyNumberFormat="1" applyFont="1" applyFill="1" applyBorder="1" applyAlignment="1">
      <alignment horizontal="center" vertical="center"/>
    </xf>
    <xf numFmtId="0" fontId="30" fillId="5" borderId="27" xfId="3" applyNumberFormat="1" applyFont="1" applyFill="1" applyBorder="1" applyAlignment="1" applyProtection="1">
      <alignment horizontal="center" vertical="center"/>
    </xf>
    <xf numFmtId="1" fontId="30" fillId="5" borderId="27" xfId="3" applyNumberFormat="1" applyFont="1" applyFill="1" applyBorder="1" applyAlignment="1" applyProtection="1">
      <alignment horizontal="center" vertical="center"/>
      <protection locked="0"/>
    </xf>
    <xf numFmtId="164" fontId="30" fillId="5" borderId="27" xfId="3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38" fillId="0" borderId="0" xfId="0" applyFont="1" applyAlignment="1">
      <alignment vertical="center" shrinkToFit="1"/>
    </xf>
    <xf numFmtId="0" fontId="3" fillId="2" borderId="104" xfId="1" applyFont="1" applyFill="1" applyBorder="1" applyAlignment="1" applyProtection="1">
      <alignment horizontal="center" vertical="center"/>
      <protection locked="0"/>
    </xf>
    <xf numFmtId="0" fontId="3" fillId="2" borderId="102" xfId="1" applyFont="1" applyFill="1" applyBorder="1" applyAlignment="1" applyProtection="1">
      <alignment horizontal="center" vertical="center"/>
      <protection locked="0"/>
    </xf>
    <xf numFmtId="0" fontId="3" fillId="2" borderId="103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48" fillId="0" borderId="61" xfId="0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9" fillId="0" borderId="43" xfId="0" applyFont="1" applyBorder="1" applyAlignment="1">
      <alignment horizontal="center" vertical="top"/>
    </xf>
    <xf numFmtId="0" fontId="50" fillId="0" borderId="43" xfId="0" applyFont="1" applyBorder="1" applyAlignment="1">
      <alignment horizontal="center" vertical="top"/>
    </xf>
    <xf numFmtId="0" fontId="4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9" fillId="0" borderId="0" xfId="0" applyFont="1" applyBorder="1" applyAlignment="1">
      <alignment horizontal="center" vertical="top"/>
    </xf>
    <xf numFmtId="0" fontId="50" fillId="0" borderId="0" xfId="0" applyFont="1" applyBorder="1" applyAlignment="1">
      <alignment horizontal="center" vertical="top"/>
    </xf>
    <xf numFmtId="0" fontId="4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2" fillId="0" borderId="61" xfId="0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4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2" fillId="0" borderId="61" xfId="0" applyFont="1" applyBorder="1" applyAlignment="1">
      <alignment vertical="center"/>
    </xf>
    <xf numFmtId="0" fontId="40" fillId="0" borderId="61" xfId="0" applyFont="1" applyBorder="1" applyAlignment="1">
      <alignment vertical="center"/>
    </xf>
    <xf numFmtId="0" fontId="40" fillId="0" borderId="6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61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" fillId="2" borderId="21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26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0" borderId="9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 vertical="center"/>
      <protection locked="0"/>
    </xf>
    <xf numFmtId="0" fontId="0" fillId="0" borderId="102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3" fillId="2" borderId="101" xfId="1" applyFont="1" applyFill="1" applyBorder="1" applyAlignment="1" applyProtection="1">
      <alignment horizontal="center" vertical="center"/>
      <protection locked="0"/>
    </xf>
    <xf numFmtId="0" fontId="0" fillId="0" borderId="103" xfId="0" applyBorder="1" applyAlignment="1">
      <alignment horizontal="center" vertical="center"/>
    </xf>
    <xf numFmtId="0" fontId="3" fillId="2" borderId="35" xfId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1" fillId="2" borderId="0" xfId="1" applyFont="1" applyFill="1" applyBorder="1" applyAlignment="1" applyProtection="1">
      <alignment horizontal="left" vertical="center"/>
      <protection locked="0"/>
    </xf>
    <xf numFmtId="0" fontId="10" fillId="4" borderId="8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10" fillId="2" borderId="37" xfId="1" applyFont="1" applyFill="1" applyBorder="1" applyAlignment="1" applyProtection="1">
      <alignment horizontal="center" vertical="center" textRotation="90" wrapText="1"/>
      <protection locked="0"/>
    </xf>
    <xf numFmtId="0" fontId="10" fillId="2" borderId="38" xfId="1" applyFont="1" applyFill="1" applyBorder="1" applyAlignment="1" applyProtection="1">
      <alignment horizontal="center" vertical="center" textRotation="90" wrapText="1"/>
      <protection locked="0"/>
    </xf>
    <xf numFmtId="0" fontId="10" fillId="2" borderId="39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8" fillId="2" borderId="37" xfId="1" applyFont="1" applyFill="1" applyBorder="1" applyAlignment="1" applyProtection="1">
      <alignment horizontal="center" vertical="center" textRotation="90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10" fillId="2" borderId="36" xfId="1" applyFont="1" applyFill="1" applyBorder="1" applyAlignment="1" applyProtection="1">
      <alignment horizontal="center" vertical="center" textRotation="90" wrapText="1"/>
      <protection locked="0"/>
    </xf>
    <xf numFmtId="0" fontId="8" fillId="2" borderId="3" xfId="1" applyFont="1" applyFill="1" applyBorder="1" applyAlignment="1" applyProtection="1">
      <alignment horizontal="center" vertical="center" textRotation="1" wrapText="1" readingOrder="1"/>
      <protection locked="0"/>
    </xf>
    <xf numFmtId="0" fontId="8" fillId="2" borderId="108" xfId="1" applyFont="1" applyFill="1" applyBorder="1" applyAlignment="1" applyProtection="1">
      <alignment horizontal="center" vertical="center" textRotation="1" wrapText="1" readingOrder="1"/>
      <protection locked="0"/>
    </xf>
    <xf numFmtId="0" fontId="8" fillId="2" borderId="109" xfId="1" applyFont="1" applyFill="1" applyBorder="1" applyAlignment="1" applyProtection="1">
      <alignment horizontal="center" vertical="center" textRotation="1" wrapText="1" readingOrder="1"/>
      <protection locked="0"/>
    </xf>
    <xf numFmtId="0" fontId="10" fillId="4" borderId="27" xfId="1" applyFont="1" applyFill="1" applyBorder="1" applyAlignment="1" applyProtection="1">
      <alignment horizontal="center" vertical="center" wrapText="1"/>
      <protection locked="0"/>
    </xf>
    <xf numFmtId="0" fontId="10" fillId="2" borderId="31" xfId="1" applyFont="1" applyFill="1" applyBorder="1" applyAlignment="1" applyProtection="1">
      <alignment horizontal="center" vertical="center" wrapText="1"/>
      <protection locked="0"/>
    </xf>
    <xf numFmtId="0" fontId="10" fillId="2" borderId="145" xfId="1" applyFont="1" applyFill="1" applyBorder="1" applyAlignment="1" applyProtection="1">
      <alignment horizontal="center" vertical="center" wrapText="1"/>
      <protection locked="0"/>
    </xf>
    <xf numFmtId="0" fontId="10" fillId="2" borderId="32" xfId="1" applyFont="1" applyFill="1" applyBorder="1" applyAlignment="1" applyProtection="1">
      <alignment horizontal="center" vertical="center" wrapText="1"/>
      <protection locked="0"/>
    </xf>
    <xf numFmtId="0" fontId="10" fillId="2" borderId="33" xfId="1" applyFont="1" applyFill="1" applyBorder="1" applyAlignment="1" applyProtection="1">
      <alignment horizontal="center" vertical="center" wrapText="1"/>
      <protection locked="0"/>
    </xf>
    <xf numFmtId="0" fontId="10" fillId="2" borderId="40" xfId="1" applyFont="1" applyFill="1" applyBorder="1" applyAlignment="1" applyProtection="1">
      <alignment horizontal="center" vertical="center" wrapText="1"/>
      <protection locked="0"/>
    </xf>
    <xf numFmtId="0" fontId="10" fillId="2" borderId="27" xfId="1" applyFont="1" applyFill="1" applyBorder="1" applyAlignment="1" applyProtection="1">
      <alignment horizontal="center" vertical="center" wrapText="1"/>
      <protection locked="0"/>
    </xf>
    <xf numFmtId="0" fontId="10" fillId="4" borderId="34" xfId="1" applyFont="1" applyFill="1" applyBorder="1" applyAlignment="1" applyProtection="1">
      <alignment horizontal="center" vertical="center" wrapText="1"/>
      <protection locked="0"/>
    </xf>
    <xf numFmtId="0" fontId="10" fillId="4" borderId="35" xfId="1" applyFont="1" applyFill="1" applyBorder="1" applyAlignment="1" applyProtection="1">
      <alignment horizontal="center" vertical="center" wrapText="1"/>
      <protection locked="0"/>
    </xf>
    <xf numFmtId="0" fontId="10" fillId="4" borderId="97" xfId="1" applyFont="1" applyFill="1" applyBorder="1" applyAlignment="1" applyProtection="1">
      <alignment horizontal="center" vertical="center" wrapText="1"/>
      <protection locked="0"/>
    </xf>
    <xf numFmtId="0" fontId="10" fillId="4" borderId="65" xfId="1" applyFont="1" applyFill="1" applyBorder="1" applyAlignment="1" applyProtection="1">
      <alignment horizontal="center" vertical="center" wrapText="1"/>
      <protection locked="0"/>
    </xf>
    <xf numFmtId="0" fontId="10" fillId="4" borderId="0" xfId="1" applyFont="1" applyFill="1" applyBorder="1" applyAlignment="1" applyProtection="1">
      <alignment horizontal="center" vertical="center" wrapText="1"/>
      <protection locked="0"/>
    </xf>
    <xf numFmtId="0" fontId="10" fillId="4" borderId="98" xfId="1" applyFont="1" applyFill="1" applyBorder="1" applyAlignment="1" applyProtection="1">
      <alignment horizontal="center" vertical="center" wrapText="1"/>
      <protection locked="0"/>
    </xf>
    <xf numFmtId="0" fontId="10" fillId="4" borderId="46" xfId="1" applyFont="1" applyFill="1" applyBorder="1" applyAlignment="1" applyProtection="1">
      <alignment horizontal="center" vertical="center" wrapText="1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10" fillId="4" borderId="2" xfId="1" applyFont="1" applyFill="1" applyBorder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2" borderId="141" xfId="1" applyFont="1" applyFill="1" applyBorder="1" applyAlignment="1" applyProtection="1">
      <alignment horizontal="center" vertical="center"/>
      <protection locked="0"/>
    </xf>
    <xf numFmtId="0" fontId="10" fillId="2" borderId="65" xfId="1" applyFont="1" applyFill="1" applyBorder="1" applyAlignment="1" applyProtection="1">
      <alignment horizontal="center" vertical="center"/>
      <protection locked="0"/>
    </xf>
    <xf numFmtId="0" fontId="10" fillId="2" borderId="98" xfId="1" applyFont="1" applyFill="1" applyBorder="1" applyAlignment="1" applyProtection="1">
      <alignment horizontal="center" vertical="center"/>
      <protection locked="0"/>
    </xf>
    <xf numFmtId="0" fontId="10" fillId="2" borderId="46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27" xfId="1" applyFont="1" applyFill="1" applyBorder="1" applyAlignment="1" applyProtection="1">
      <alignment horizontal="center" vertical="center" wrapText="1"/>
    </xf>
    <xf numFmtId="0" fontId="10" fillId="2" borderId="30" xfId="1" applyFont="1" applyFill="1" applyBorder="1" applyAlignment="1" applyProtection="1">
      <alignment horizontal="center" vertical="center" wrapText="1"/>
    </xf>
    <xf numFmtId="0" fontId="10" fillId="2" borderId="142" xfId="1" applyFont="1" applyFill="1" applyBorder="1" applyAlignment="1" applyProtection="1">
      <alignment horizontal="center" vertical="center" wrapText="1"/>
      <protection locked="0"/>
    </xf>
    <xf numFmtId="0" fontId="10" fillId="2" borderId="143" xfId="1" applyFont="1" applyFill="1" applyBorder="1" applyAlignment="1" applyProtection="1">
      <alignment horizontal="center" vertical="center" wrapText="1"/>
      <protection locked="0"/>
    </xf>
    <xf numFmtId="0" fontId="10" fillId="2" borderId="144" xfId="1" applyFont="1" applyFill="1" applyBorder="1" applyAlignment="1" applyProtection="1">
      <alignment horizontal="center" vertical="center" wrapText="1"/>
      <protection locked="0"/>
    </xf>
    <xf numFmtId="0" fontId="3" fillId="4" borderId="44" xfId="1" applyFont="1" applyFill="1" applyBorder="1" applyAlignment="1" applyProtection="1">
      <alignment horizontal="center" vertical="center" wrapText="1"/>
      <protection locked="0"/>
    </xf>
    <xf numFmtId="0" fontId="3" fillId="4" borderId="43" xfId="1" applyFont="1" applyFill="1" applyBorder="1" applyAlignment="1" applyProtection="1">
      <alignment horizontal="center" vertical="center" wrapText="1"/>
      <protection locked="0"/>
    </xf>
    <xf numFmtId="0" fontId="3" fillId="4" borderId="15" xfId="1" applyFont="1" applyFill="1" applyBorder="1" applyAlignment="1" applyProtection="1">
      <alignment horizontal="center" vertical="center" wrapText="1"/>
      <protection locked="0"/>
    </xf>
    <xf numFmtId="0" fontId="3" fillId="4" borderId="46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47" xfId="1" applyFont="1" applyFill="1" applyBorder="1" applyAlignment="1" applyProtection="1">
      <alignment horizontal="center" vertical="center" wrapText="1"/>
      <protection locked="0"/>
    </xf>
    <xf numFmtId="0" fontId="10" fillId="4" borderId="16" xfId="1" applyFont="1" applyFill="1" applyBorder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horizontal="center" vertical="center"/>
      <protection locked="0"/>
    </xf>
    <xf numFmtId="0" fontId="10" fillId="4" borderId="48" xfId="1" applyFont="1" applyFill="1" applyBorder="1" applyAlignment="1" applyProtection="1">
      <alignment horizontal="center" vertical="center"/>
      <protection locked="0"/>
    </xf>
    <xf numFmtId="0" fontId="10" fillId="4" borderId="47" xfId="1" applyFont="1" applyFill="1" applyBorder="1" applyAlignment="1" applyProtection="1">
      <alignment horizontal="center" vertical="center"/>
      <protection locked="0"/>
    </xf>
    <xf numFmtId="0" fontId="10" fillId="4" borderId="45" xfId="1" applyFont="1" applyFill="1" applyBorder="1" applyAlignment="1" applyProtection="1">
      <alignment horizontal="center" vertical="center"/>
      <protection locked="0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0" fontId="3" fillId="4" borderId="40" xfId="1" applyFont="1" applyFill="1" applyBorder="1" applyAlignment="1" applyProtection="1">
      <alignment horizontal="center" vertical="center" wrapText="1"/>
      <protection locked="0"/>
    </xf>
    <xf numFmtId="0" fontId="3" fillId="4" borderId="27" xfId="1" applyFont="1" applyFill="1" applyBorder="1" applyAlignment="1" applyProtection="1">
      <alignment horizontal="center" vertical="center" wrapText="1"/>
      <protection locked="0"/>
    </xf>
    <xf numFmtId="0" fontId="10" fillId="4" borderId="27" xfId="1" applyFont="1" applyFill="1" applyBorder="1" applyAlignment="1" applyProtection="1">
      <alignment horizontal="center" vertical="center"/>
      <protection locked="0"/>
    </xf>
    <xf numFmtId="0" fontId="10" fillId="4" borderId="30" xfId="1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/>
    </xf>
    <xf numFmtId="0" fontId="0" fillId="0" borderId="0" xfId="0" applyAlignment="1"/>
    <xf numFmtId="0" fontId="44" fillId="0" borderId="0" xfId="0" applyFont="1" applyAlignment="1"/>
    <xf numFmtId="0" fontId="39" fillId="0" borderId="0" xfId="0" applyFont="1" applyAlignment="1">
      <alignment horizontal="justify" vertical="center"/>
    </xf>
    <xf numFmtId="0" fontId="5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7" fillId="0" borderId="0" xfId="0" applyFont="1" applyAlignment="1">
      <alignment vertical="center"/>
    </xf>
    <xf numFmtId="0" fontId="43" fillId="0" borderId="0" xfId="0" applyFont="1" applyAlignment="1">
      <alignment horizontal="justify" vertical="center"/>
    </xf>
    <xf numFmtId="0" fontId="49" fillId="0" borderId="0" xfId="0" applyFont="1" applyAlignment="1">
      <alignment horizontal="center" vertical="center"/>
    </xf>
    <xf numFmtId="49" fontId="28" fillId="0" borderId="81" xfId="3" applyNumberFormat="1" applyFont="1" applyFill="1" applyBorder="1" applyAlignment="1">
      <alignment horizontal="center" vertical="center"/>
    </xf>
    <xf numFmtId="0" fontId="37" fillId="0" borderId="81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28" fillId="0" borderId="84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30" fillId="0" borderId="27" xfId="3" applyFont="1" applyFill="1" applyBorder="1" applyAlignment="1">
      <alignment horizontal="center" vertical="center"/>
    </xf>
    <xf numFmtId="0" fontId="30" fillId="0" borderId="29" xfId="3" applyFont="1" applyFill="1" applyBorder="1" applyAlignment="1">
      <alignment horizontal="center" vertical="center"/>
    </xf>
    <xf numFmtId="0" fontId="29" fillId="3" borderId="24" xfId="3" applyNumberFormat="1" applyFont="1" applyFill="1" applyBorder="1" applyAlignment="1" applyProtection="1">
      <alignment horizontal="center" vertical="center"/>
      <protection locked="0"/>
    </xf>
    <xf numFmtId="0" fontId="29" fillId="3" borderId="27" xfId="3" applyNumberFormat="1" applyFont="1" applyFill="1" applyBorder="1" applyAlignment="1" applyProtection="1">
      <alignment horizontal="center" vertical="center"/>
      <protection locked="0"/>
    </xf>
    <xf numFmtId="0" fontId="29" fillId="3" borderId="28" xfId="3" applyNumberFormat="1" applyFont="1" applyFill="1" applyBorder="1" applyAlignment="1" applyProtection="1">
      <alignment horizontal="center" vertical="center"/>
      <protection locked="0"/>
    </xf>
    <xf numFmtId="0" fontId="29" fillId="3" borderId="40" xfId="3" applyNumberFormat="1" applyFont="1" applyFill="1" applyBorder="1" applyAlignment="1" applyProtection="1">
      <alignment horizontal="center" vertical="center"/>
      <protection locked="0"/>
    </xf>
    <xf numFmtId="0" fontId="29" fillId="3" borderId="66" xfId="3" applyNumberFormat="1" applyFont="1" applyFill="1" applyBorder="1" applyAlignment="1" applyProtection="1">
      <alignment horizontal="center" vertical="center"/>
      <protection locked="0"/>
    </xf>
    <xf numFmtId="0" fontId="29" fillId="0" borderId="111" xfId="3" applyNumberFormat="1" applyFont="1" applyFill="1" applyBorder="1" applyAlignment="1" applyProtection="1">
      <alignment horizontal="center" vertical="center"/>
    </xf>
    <xf numFmtId="0" fontId="29" fillId="0" borderId="112" xfId="3" applyNumberFormat="1" applyFont="1" applyFill="1" applyBorder="1" applyAlignment="1" applyProtection="1">
      <alignment horizontal="center" vertical="center"/>
    </xf>
    <xf numFmtId="164" fontId="29" fillId="0" borderId="14" xfId="3" applyNumberFormat="1" applyFont="1" applyFill="1" applyBorder="1" applyAlignment="1">
      <alignment horizontal="center" vertical="center" textRotation="90"/>
    </xf>
    <xf numFmtId="164" fontId="29" fillId="0" borderId="82" xfId="3" applyNumberFormat="1" applyFont="1" applyFill="1" applyBorder="1" applyAlignment="1">
      <alignment horizontal="center" vertical="center" textRotation="90"/>
    </xf>
    <xf numFmtId="0" fontId="29" fillId="0" borderId="14" xfId="3" applyNumberFormat="1" applyFont="1" applyFill="1" applyBorder="1" applyAlignment="1">
      <alignment horizontal="center" vertical="center" textRotation="90"/>
    </xf>
    <xf numFmtId="0" fontId="29" fillId="0" borderId="82" xfId="3" applyNumberFormat="1" applyFont="1" applyFill="1" applyBorder="1" applyAlignment="1">
      <alignment horizontal="center" vertical="center" textRotation="90"/>
    </xf>
    <xf numFmtId="0" fontId="29" fillId="0" borderId="28" xfId="3" applyNumberFormat="1" applyFont="1" applyFill="1" applyBorder="1" applyAlignment="1">
      <alignment horizontal="center" vertical="center"/>
    </xf>
    <xf numFmtId="0" fontId="29" fillId="0" borderId="26" xfId="3" applyNumberFormat="1" applyFont="1" applyFill="1" applyBorder="1" applyAlignment="1">
      <alignment horizontal="center" vertical="center"/>
    </xf>
    <xf numFmtId="0" fontId="26" fillId="0" borderId="27" xfId="3" applyNumberFormat="1" applyFont="1" applyFill="1" applyBorder="1" applyAlignment="1">
      <alignment horizontal="center" vertical="center" textRotation="90" wrapText="1"/>
    </xf>
    <xf numFmtId="0" fontId="26" fillId="0" borderId="30" xfId="3" applyNumberFormat="1" applyFont="1" applyFill="1" applyBorder="1" applyAlignment="1">
      <alignment horizontal="center" vertical="center" textRotation="90" wrapText="1"/>
    </xf>
    <xf numFmtId="0" fontId="17" fillId="0" borderId="27" xfId="3" applyFont="1" applyFill="1" applyBorder="1" applyAlignment="1">
      <alignment horizontal="center" vertical="center" textRotation="90"/>
    </xf>
    <xf numFmtId="0" fontId="16" fillId="0" borderId="27" xfId="3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 textRotation="90" wrapText="1"/>
    </xf>
    <xf numFmtId="0" fontId="18" fillId="0" borderId="51" xfId="3" applyNumberFormat="1" applyFont="1" applyFill="1" applyBorder="1" applyAlignment="1">
      <alignment horizontal="center" vertical="center"/>
    </xf>
    <xf numFmtId="0" fontId="18" fillId="0" borderId="52" xfId="3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8" fillId="0" borderId="27" xfId="3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9" fillId="0" borderId="59" xfId="3" applyNumberFormat="1" applyFont="1" applyFill="1" applyBorder="1" applyAlignment="1">
      <alignment horizontal="center" vertical="center"/>
    </xf>
    <xf numFmtId="0" fontId="19" fillId="0" borderId="58" xfId="3" applyNumberFormat="1" applyFont="1" applyFill="1" applyBorder="1" applyAlignment="1">
      <alignment horizontal="center" vertical="center"/>
    </xf>
    <xf numFmtId="0" fontId="19" fillId="0" borderId="26" xfId="3" applyNumberFormat="1" applyFont="1" applyFill="1" applyBorder="1" applyAlignment="1">
      <alignment horizontal="center" vertical="center"/>
    </xf>
    <xf numFmtId="0" fontId="28" fillId="0" borderId="115" xfId="3" applyFont="1" applyFill="1" applyBorder="1" applyAlignment="1">
      <alignment horizontal="center" vertical="center" wrapText="1"/>
    </xf>
    <xf numFmtId="0" fontId="0" fillId="0" borderId="11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29" fillId="3" borderId="58" xfId="3" applyNumberFormat="1" applyFont="1" applyFill="1" applyBorder="1" applyAlignment="1" applyProtection="1">
      <alignment horizontal="center" vertical="center"/>
      <protection locked="0"/>
    </xf>
    <xf numFmtId="0" fontId="29" fillId="3" borderId="26" xfId="3" applyNumberFormat="1" applyFont="1" applyFill="1" applyBorder="1" applyAlignment="1" applyProtection="1">
      <alignment horizontal="center" vertical="center"/>
      <protection locked="0"/>
    </xf>
    <xf numFmtId="0" fontId="30" fillId="3" borderId="74" xfId="3" applyNumberFormat="1" applyFont="1" applyFill="1" applyBorder="1" applyAlignment="1" applyProtection="1">
      <alignment horizontal="center" vertical="center"/>
      <protection locked="0"/>
    </xf>
    <xf numFmtId="0" fontId="30" fillId="3" borderId="75" xfId="3" applyNumberFormat="1" applyFont="1" applyFill="1" applyBorder="1" applyAlignment="1" applyProtection="1">
      <alignment horizontal="center" vertical="center"/>
      <protection locked="0"/>
    </xf>
    <xf numFmtId="0" fontId="30" fillId="3" borderId="76" xfId="3" applyNumberFormat="1" applyFont="1" applyFill="1" applyBorder="1" applyAlignment="1" applyProtection="1">
      <alignment horizontal="center" vertical="center"/>
      <protection locked="0"/>
    </xf>
    <xf numFmtId="0" fontId="30" fillId="0" borderId="24" xfId="3" applyFont="1" applyFill="1" applyBorder="1" applyAlignment="1">
      <alignment horizontal="center" vertical="center"/>
    </xf>
    <xf numFmtId="0" fontId="51" fillId="0" borderId="27" xfId="3" applyFont="1" applyFill="1" applyBorder="1" applyAlignment="1">
      <alignment horizontal="center" vertical="center"/>
    </xf>
    <xf numFmtId="0" fontId="51" fillId="0" borderId="29" xfId="3" applyFont="1" applyFill="1" applyBorder="1" applyAlignment="1">
      <alignment horizontal="center" vertical="center"/>
    </xf>
    <xf numFmtId="0" fontId="19" fillId="0" borderId="58" xfId="3" applyNumberFormat="1" applyFont="1" applyFill="1" applyBorder="1" applyAlignment="1">
      <alignment horizontal="center" vertical="center" wrapText="1"/>
    </xf>
    <xf numFmtId="0" fontId="19" fillId="0" borderId="26" xfId="3" applyNumberFormat="1" applyFont="1" applyFill="1" applyBorder="1" applyAlignment="1">
      <alignment horizontal="center" vertical="center" wrapText="1"/>
    </xf>
    <xf numFmtId="0" fontId="19" fillId="0" borderId="60" xfId="3" applyNumberFormat="1" applyFont="1" applyFill="1" applyBorder="1" applyAlignment="1">
      <alignment horizontal="center" vertical="center" wrapText="1"/>
    </xf>
    <xf numFmtId="0" fontId="23" fillId="0" borderId="63" xfId="3" applyNumberFormat="1" applyFont="1" applyFill="1" applyBorder="1" applyAlignment="1">
      <alignment horizontal="center" vertical="center" textRotation="90" wrapText="1"/>
    </xf>
    <xf numFmtId="0" fontId="23" fillId="0" borderId="64" xfId="3" applyNumberFormat="1" applyFont="1" applyFill="1" applyBorder="1" applyAlignment="1">
      <alignment horizontal="center" vertical="center" textRotation="90" wrapText="1"/>
    </xf>
    <xf numFmtId="0" fontId="23" fillId="0" borderId="67" xfId="3" applyNumberFormat="1" applyFont="1" applyFill="1" applyBorder="1" applyAlignment="1">
      <alignment horizontal="center" vertical="center" textRotation="90" wrapText="1"/>
    </xf>
    <xf numFmtId="0" fontId="17" fillId="0" borderId="27" xfId="3" applyFont="1" applyFill="1" applyBorder="1" applyAlignment="1">
      <alignment horizontal="center" vertical="center" textRotation="90" wrapText="1"/>
    </xf>
    <xf numFmtId="0" fontId="29" fillId="3" borderId="22" xfId="3" applyNumberFormat="1" applyFont="1" applyFill="1" applyBorder="1" applyAlignment="1" applyProtection="1">
      <alignment horizontal="center" vertical="center"/>
      <protection locked="0"/>
    </xf>
    <xf numFmtId="0" fontId="29" fillId="3" borderId="59" xfId="3" applyNumberFormat="1" applyFont="1" applyFill="1" applyBorder="1" applyAlignment="1" applyProtection="1">
      <alignment horizontal="center" vertical="center"/>
      <protection locked="0"/>
    </xf>
    <xf numFmtId="0" fontId="29" fillId="3" borderId="78" xfId="3" applyNumberFormat="1" applyFont="1" applyFill="1" applyBorder="1" applyAlignment="1" applyProtection="1">
      <alignment horizontal="center" vertical="center"/>
      <protection locked="0"/>
    </xf>
    <xf numFmtId="0" fontId="29" fillId="3" borderId="75" xfId="3" applyNumberFormat="1" applyFont="1" applyFill="1" applyBorder="1" applyAlignment="1" applyProtection="1">
      <alignment horizontal="center" vertical="center"/>
      <protection locked="0"/>
    </xf>
    <xf numFmtId="0" fontId="29" fillId="3" borderId="79" xfId="3" applyNumberFormat="1" applyFont="1" applyFill="1" applyBorder="1" applyAlignment="1" applyProtection="1">
      <alignment horizontal="center" vertical="center"/>
      <protection locked="0"/>
    </xf>
    <xf numFmtId="0" fontId="30" fillId="0" borderId="27" xfId="3" quotePrefix="1" applyFont="1" applyFill="1" applyBorder="1" applyAlignment="1">
      <alignment horizontal="center" vertical="center"/>
    </xf>
    <xf numFmtId="0" fontId="30" fillId="0" borderId="29" xfId="3" quotePrefix="1" applyFont="1" applyFill="1" applyBorder="1" applyAlignment="1">
      <alignment horizontal="center" vertical="center"/>
    </xf>
    <xf numFmtId="0" fontId="33" fillId="0" borderId="58" xfId="3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3" fillId="0" borderId="85" xfId="3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7" fillId="0" borderId="106" xfId="3" applyFont="1" applyFill="1" applyBorder="1" applyAlignment="1">
      <alignment horizontal="center" vertical="center" textRotation="90" wrapText="1"/>
    </xf>
    <xf numFmtId="0" fontId="0" fillId="0" borderId="106" xfId="0" applyBorder="1" applyAlignment="1">
      <alignment horizontal="center" vertical="center" wrapText="1"/>
    </xf>
    <xf numFmtId="0" fontId="20" fillId="0" borderId="58" xfId="3" applyNumberFormat="1" applyFont="1" applyFill="1" applyBorder="1" applyAlignment="1">
      <alignment horizontal="center" vertical="center"/>
    </xf>
    <xf numFmtId="0" fontId="20" fillId="0" borderId="26" xfId="3" applyNumberFormat="1" applyFont="1" applyFill="1" applyBorder="1" applyAlignment="1">
      <alignment horizontal="center" vertical="center"/>
    </xf>
    <xf numFmtId="0" fontId="19" fillId="0" borderId="28" xfId="3" applyNumberFormat="1" applyFont="1" applyFill="1" applyBorder="1" applyAlignment="1">
      <alignment horizontal="right" vertical="center" wrapText="1"/>
    </xf>
    <xf numFmtId="0" fontId="19" fillId="0" borderId="26" xfId="3" applyNumberFormat="1" applyFont="1" applyFill="1" applyBorder="1" applyAlignment="1">
      <alignment horizontal="right" vertical="center" wrapText="1"/>
    </xf>
    <xf numFmtId="0" fontId="25" fillId="0" borderId="27" xfId="1" applyFont="1" applyFill="1" applyBorder="1" applyAlignment="1">
      <alignment horizontal="center" vertical="center" textRotation="90" wrapText="1"/>
    </xf>
    <xf numFmtId="0" fontId="19" fillId="0" borderId="59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horizontal="center" vertical="center" textRotation="90"/>
    </xf>
    <xf numFmtId="49" fontId="15" fillId="0" borderId="49" xfId="3" applyNumberFormat="1" applyFont="1" applyFill="1" applyBorder="1" applyAlignment="1">
      <alignment horizontal="center" vertical="center" textRotation="90"/>
    </xf>
    <xf numFmtId="49" fontId="15" fillId="0" borderId="56" xfId="1" applyNumberFormat="1" applyFont="1" applyFill="1" applyBorder="1" applyAlignment="1">
      <alignment horizontal="center" vertical="center" textRotation="90"/>
    </xf>
    <xf numFmtId="49" fontId="15" fillId="0" borderId="69" xfId="1" applyNumberFormat="1" applyFont="1" applyFill="1" applyBorder="1" applyAlignment="1">
      <alignment horizontal="center" vertical="center" textRotation="90"/>
    </xf>
    <xf numFmtId="0" fontId="15" fillId="0" borderId="50" xfId="3" applyFont="1" applyFill="1" applyBorder="1" applyAlignment="1">
      <alignment horizontal="center" vertical="center" wrapText="1"/>
    </xf>
    <xf numFmtId="0" fontId="15" fillId="0" borderId="57" xfId="3" applyFont="1" applyFill="1" applyBorder="1" applyAlignment="1">
      <alignment horizontal="center" vertical="center"/>
    </xf>
    <xf numFmtId="0" fontId="15" fillId="0" borderId="70" xfId="3" applyFont="1" applyFill="1" applyBorder="1" applyAlignment="1">
      <alignment horizontal="center" vertical="center"/>
    </xf>
    <xf numFmtId="0" fontId="23" fillId="0" borderId="44" xfId="3" applyNumberFormat="1" applyFont="1" applyFill="1" applyBorder="1" applyAlignment="1">
      <alignment horizontal="center" vertical="center" textRotation="90" wrapText="1"/>
    </xf>
    <xf numFmtId="0" fontId="23" fillId="0" borderId="65" xfId="3" applyNumberFormat="1" applyFont="1" applyFill="1" applyBorder="1" applyAlignment="1">
      <alignment horizontal="center" vertical="center" textRotation="90" wrapText="1"/>
    </xf>
    <xf numFmtId="0" fontId="23" fillId="0" borderId="68" xfId="3" applyNumberFormat="1" applyFont="1" applyFill="1" applyBorder="1" applyAlignment="1">
      <alignment horizontal="center" vertical="center" textRotation="90" wrapText="1"/>
    </xf>
    <xf numFmtId="0" fontId="0" fillId="0" borderId="106" xfId="0" applyBorder="1" applyAlignment="1">
      <alignment horizontal="center" vertical="center" textRotation="90" wrapText="1"/>
    </xf>
    <xf numFmtId="0" fontId="16" fillId="0" borderId="51" xfId="3" applyFont="1" applyFill="1" applyBorder="1" applyAlignment="1">
      <alignment horizontal="center" vertical="center"/>
    </xf>
    <xf numFmtId="0" fontId="16" fillId="0" borderId="52" xfId="3" applyFont="1" applyFill="1" applyBorder="1" applyAlignment="1">
      <alignment horizontal="center" vertical="center"/>
    </xf>
    <xf numFmtId="0" fontId="16" fillId="0" borderId="80" xfId="3" applyFont="1" applyFill="1" applyBorder="1" applyAlignment="1">
      <alignment horizontal="center" vertical="center"/>
    </xf>
    <xf numFmtId="0" fontId="17" fillId="0" borderId="53" xfId="3" applyFont="1" applyFill="1" applyBorder="1" applyAlignment="1">
      <alignment horizontal="center" vertical="center" textRotation="90" wrapText="1"/>
    </xf>
    <xf numFmtId="0" fontId="17" fillId="0" borderId="24" xfId="3" applyFont="1" applyFill="1" applyBorder="1" applyAlignment="1">
      <alignment horizontal="center" vertical="center" textRotation="90" wrapText="1"/>
    </xf>
    <xf numFmtId="0" fontId="18" fillId="0" borderId="54" xfId="3" applyFont="1" applyFill="1" applyBorder="1" applyAlignment="1">
      <alignment horizontal="center" vertical="center"/>
    </xf>
    <xf numFmtId="0" fontId="17" fillId="0" borderId="24" xfId="3" applyFont="1" applyFill="1" applyBorder="1" applyAlignment="1">
      <alignment horizontal="center" vertical="center" wrapText="1"/>
    </xf>
    <xf numFmtId="0" fontId="17" fillId="0" borderId="27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textRotation="90" wrapText="1"/>
    </xf>
    <xf numFmtId="0" fontId="16" fillId="0" borderId="43" xfId="3" applyFont="1" applyFill="1" applyBorder="1" applyAlignment="1">
      <alignment horizontal="center" vertical="center" textRotation="90" wrapText="1"/>
    </xf>
    <xf numFmtId="0" fontId="16" fillId="0" borderId="0" xfId="3" applyFont="1" applyFill="1" applyBorder="1" applyAlignment="1">
      <alignment horizontal="center" vertical="center" textRotation="90" wrapText="1"/>
    </xf>
    <xf numFmtId="0" fontId="16" fillId="0" borderId="61" xfId="3" applyFont="1" applyFill="1" applyBorder="1" applyAlignment="1">
      <alignment horizontal="center" vertical="center" textRotation="90" wrapText="1"/>
    </xf>
    <xf numFmtId="0" fontId="19" fillId="0" borderId="61" xfId="3" applyNumberFormat="1" applyFont="1" applyFill="1" applyBorder="1" applyAlignment="1">
      <alignment horizontal="center" vertical="center" wrapText="1"/>
    </xf>
    <xf numFmtId="0" fontId="19" fillId="0" borderId="62" xfId="3" applyNumberFormat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textRotation="90" wrapText="1"/>
    </xf>
    <xf numFmtId="0" fontId="19" fillId="0" borderId="34" xfId="3" applyNumberFormat="1" applyFont="1" applyFill="1" applyBorder="1" applyAlignment="1">
      <alignment horizontal="center" vertical="center"/>
    </xf>
    <xf numFmtId="0" fontId="19" fillId="0" borderId="35" xfId="3" applyNumberFormat="1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18" fillId="0" borderId="3" xfId="3" applyNumberFormat="1" applyFont="1" applyFill="1" applyBorder="1" applyAlignment="1">
      <alignment horizontal="center" vertical="center"/>
    </xf>
    <xf numFmtId="0" fontId="18" fillId="0" borderId="108" xfId="3" applyNumberFormat="1" applyFont="1" applyFill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19" fillId="0" borderId="108" xfId="3" applyNumberFormat="1" applyFont="1" applyFill="1" applyBorder="1" applyAlignment="1">
      <alignment horizontal="center" vertical="center" wrapText="1"/>
    </xf>
    <xf numFmtId="0" fontId="19" fillId="0" borderId="128" xfId="3" applyNumberFormat="1" applyFont="1" applyFill="1" applyBorder="1" applyAlignment="1">
      <alignment horizontal="center" vertical="center" wrapText="1"/>
    </xf>
    <xf numFmtId="0" fontId="19" fillId="0" borderId="126" xfId="3" applyNumberFormat="1" applyFont="1" applyFill="1" applyBorder="1" applyAlignment="1">
      <alignment horizontal="right" vertical="center" wrapText="1"/>
    </xf>
    <xf numFmtId="0" fontId="19" fillId="0" borderId="61" xfId="3" applyNumberFormat="1" applyFont="1" applyFill="1" applyBorder="1" applyAlignment="1">
      <alignment horizontal="right" vertical="center" wrapText="1"/>
    </xf>
    <xf numFmtId="0" fontId="19" fillId="0" borderId="137" xfId="3" applyNumberFormat="1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textRotation="90"/>
    </xf>
    <xf numFmtId="0" fontId="19" fillId="0" borderId="3" xfId="3" applyNumberFormat="1" applyFont="1" applyFill="1" applyBorder="1" applyAlignment="1">
      <alignment horizontal="center" vertical="center" wrapText="1"/>
    </xf>
    <xf numFmtId="0" fontId="19" fillId="0" borderId="136" xfId="3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19" fillId="0" borderId="64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15" fillId="0" borderId="93" xfId="3" applyFont="1" applyFill="1" applyBorder="1" applyAlignment="1" applyProtection="1">
      <alignment vertical="center" wrapText="1"/>
      <protection locked="0"/>
    </xf>
    <xf numFmtId="0" fontId="29" fillId="0" borderId="88" xfId="3" quotePrefix="1" applyFont="1" applyFill="1" applyBorder="1" applyAlignment="1" applyProtection="1">
      <alignment vertical="center" wrapText="1"/>
      <protection locked="0"/>
    </xf>
    <xf numFmtId="0" fontId="30" fillId="0" borderId="88" xfId="3" quotePrefix="1" applyFont="1" applyFill="1" applyBorder="1" applyAlignment="1" applyProtection="1">
      <alignment horizontal="center" vertical="center" wrapText="1"/>
      <protection locked="0"/>
    </xf>
    <xf numFmtId="0" fontId="30" fillId="0" borderId="88" xfId="3" quotePrefix="1" applyFont="1" applyFill="1" applyBorder="1" applyAlignment="1" applyProtection="1">
      <alignment vertical="center" wrapText="1"/>
      <protection locked="0"/>
    </xf>
    <xf numFmtId="0" fontId="30" fillId="0" borderId="90" xfId="3" quotePrefix="1" applyFont="1" applyFill="1" applyBorder="1" applyAlignment="1" applyProtection="1">
      <alignment horizontal="center" vertical="center" wrapText="1"/>
      <protection locked="0"/>
    </xf>
    <xf numFmtId="0" fontId="30" fillId="0" borderId="94" xfId="3" applyNumberFormat="1" applyFont="1" applyFill="1" applyBorder="1" applyAlignment="1" applyProtection="1">
      <alignment horizontal="center" vertical="center"/>
      <protection locked="0"/>
    </xf>
    <xf numFmtId="0" fontId="30" fillId="0" borderId="93" xfId="3" applyNumberFormat="1" applyFont="1" applyFill="1" applyBorder="1" applyAlignment="1" applyProtection="1">
      <alignment horizontal="center" vertical="center"/>
      <protection locked="0"/>
    </xf>
    <xf numFmtId="0" fontId="30" fillId="0" borderId="88" xfId="3" applyNumberFormat="1" applyFont="1" applyFill="1" applyBorder="1" applyAlignment="1" applyProtection="1">
      <alignment horizontal="center" vertical="center"/>
      <protection locked="0"/>
    </xf>
    <xf numFmtId="0" fontId="30" fillId="0" borderId="90" xfId="3" applyNumberFormat="1" applyFont="1" applyFill="1" applyBorder="1" applyAlignment="1" applyProtection="1">
      <alignment horizontal="center" vertical="center"/>
      <protection locked="0"/>
    </xf>
    <xf numFmtId="0" fontId="30" fillId="0" borderId="89" xfId="3" applyNumberFormat="1" applyFont="1" applyFill="1" applyBorder="1" applyAlignment="1" applyProtection="1">
      <alignment horizontal="center" vertical="center"/>
      <protection locked="0"/>
    </xf>
    <xf numFmtId="0" fontId="15" fillId="0" borderId="25" xfId="3" applyFont="1" applyFill="1" applyBorder="1" applyAlignment="1" applyProtection="1">
      <alignment vertical="center" wrapText="1"/>
      <protection locked="0"/>
    </xf>
    <xf numFmtId="0" fontId="29" fillId="0" borderId="27" xfId="3" quotePrefix="1" applyFont="1" applyFill="1" applyBorder="1" applyAlignment="1" applyProtection="1">
      <alignment vertical="center" wrapText="1"/>
      <protection locked="0"/>
    </xf>
    <xf numFmtId="0" fontId="30" fillId="0" borderId="27" xfId="3" quotePrefix="1" applyFont="1" applyFill="1" applyBorder="1" applyAlignment="1" applyProtection="1">
      <alignment horizontal="center" vertical="center" wrapText="1"/>
      <protection locked="0"/>
    </xf>
    <xf numFmtId="0" fontId="30" fillId="0" borderId="27" xfId="3" quotePrefix="1" applyFont="1" applyFill="1" applyBorder="1" applyAlignment="1" applyProtection="1">
      <alignment vertical="center" wrapText="1"/>
      <protection locked="0"/>
    </xf>
    <xf numFmtId="0" fontId="30" fillId="0" borderId="28" xfId="3" quotePrefix="1" applyFont="1" applyFill="1" applyBorder="1" applyAlignment="1" applyProtection="1">
      <alignment horizontal="center" vertical="center" wrapText="1"/>
      <protection locked="0"/>
    </xf>
    <xf numFmtId="0" fontId="30" fillId="0" borderId="87" xfId="3" applyNumberFormat="1" applyFont="1" applyFill="1" applyBorder="1" applyAlignment="1" applyProtection="1">
      <alignment horizontal="center" vertical="center"/>
      <protection locked="0"/>
    </xf>
    <xf numFmtId="0" fontId="30" fillId="0" borderId="25" xfId="3" applyNumberFormat="1" applyFont="1" applyFill="1" applyBorder="1" applyAlignment="1" applyProtection="1">
      <alignment horizontal="center" vertical="center"/>
      <protection locked="0"/>
    </xf>
    <xf numFmtId="0" fontId="30" fillId="0" borderId="28" xfId="3" applyNumberFormat="1" applyFont="1" applyFill="1" applyBorder="1" applyAlignment="1" applyProtection="1">
      <alignment horizontal="center" vertical="center"/>
      <protection locked="0"/>
    </xf>
    <xf numFmtId="0" fontId="30" fillId="0" borderId="30" xfId="3" applyNumberFormat="1" applyFont="1" applyFill="1" applyBorder="1" applyAlignment="1" applyProtection="1">
      <alignment horizontal="center" vertical="center"/>
      <protection locked="0"/>
    </xf>
    <xf numFmtId="0" fontId="33" fillId="0" borderId="87" xfId="3" applyNumberFormat="1" applyFont="1" applyFill="1" applyBorder="1" applyAlignment="1" applyProtection="1">
      <alignment horizontal="center" vertical="center"/>
      <protection locked="0"/>
    </xf>
    <xf numFmtId="0" fontId="29" fillId="0" borderId="19" xfId="3" quotePrefix="1" applyFont="1" applyFill="1" applyBorder="1" applyAlignment="1" applyProtection="1">
      <alignment vertical="center" wrapText="1"/>
      <protection locked="0"/>
    </xf>
    <xf numFmtId="0" fontId="30" fillId="0" borderId="19" xfId="3" quotePrefix="1" applyFont="1" applyFill="1" applyBorder="1" applyAlignment="1" applyProtection="1">
      <alignment horizontal="center" vertical="center" wrapText="1"/>
      <protection locked="0"/>
    </xf>
    <xf numFmtId="0" fontId="30" fillId="0" borderId="19" xfId="3" quotePrefix="1" applyFont="1" applyFill="1" applyBorder="1" applyAlignment="1" applyProtection="1">
      <alignment vertical="center" wrapText="1"/>
      <protection locked="0"/>
    </xf>
    <xf numFmtId="0" fontId="30" fillId="0" borderId="33" xfId="3" quotePrefix="1" applyFont="1" applyFill="1" applyBorder="1" applyAlignment="1" applyProtection="1">
      <alignment horizontal="center" vertical="center" wrapText="1"/>
      <protection locked="0"/>
    </xf>
    <xf numFmtId="0" fontId="30" fillId="0" borderId="95" xfId="3" applyNumberFormat="1" applyFont="1" applyFill="1" applyBorder="1" applyAlignment="1" applyProtection="1">
      <alignment horizontal="center" vertical="center"/>
      <protection locked="0"/>
    </xf>
    <xf numFmtId="0" fontId="30" fillId="0" borderId="32" xfId="3" applyNumberFormat="1" applyFont="1" applyFill="1" applyBorder="1" applyAlignment="1" applyProtection="1">
      <alignment horizontal="center" vertical="center"/>
      <protection locked="0"/>
    </xf>
    <xf numFmtId="0" fontId="30" fillId="0" borderId="19" xfId="3" applyNumberFormat="1" applyFont="1" applyFill="1" applyBorder="1" applyAlignment="1" applyProtection="1">
      <alignment horizontal="center" vertical="center"/>
      <protection locked="0"/>
    </xf>
    <xf numFmtId="0" fontId="30" fillId="0" borderId="33" xfId="3" applyNumberFormat="1" applyFont="1" applyFill="1" applyBorder="1" applyAlignment="1" applyProtection="1">
      <alignment horizontal="center" vertical="center"/>
      <protection locked="0"/>
    </xf>
    <xf numFmtId="0" fontId="30" fillId="0" borderId="20" xfId="3" applyNumberFormat="1" applyFon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 xr:uid="{00000000-0005-0000-0000-000002000000}"/>
    <cellStyle name="Обычный_Навчальний план" xfId="3" xr:uid="{00000000-0005-0000-0000-000003000000}"/>
    <cellStyle name="Процентный" xfId="4" builtinId="5"/>
    <cellStyle name="Процентный 2" xfId="2" xr:uid="{00000000-0005-0000-0000-000004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Текст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04937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29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IX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X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Текст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404937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27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X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XI</a:t>
          </a:r>
        </a:p>
        <a:p>
          <a:pPr algn="ctr" rtl="0">
            <a:defRPr sz="1000"/>
          </a:pPr>
          <a:endParaRPr lang="en-US" sz="7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Текст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95929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29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XII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</a:t>
          </a:r>
        </a:p>
        <a:p>
          <a:pPr algn="ctr" rtl="0">
            <a:defRPr sz="1000"/>
          </a:pPr>
          <a:endParaRPr lang="en-US" sz="7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" name="Текст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027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31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6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II</a:t>
          </a:r>
        </a:p>
      </xdr:txBody>
    </xdr:sp>
    <xdr:clientData/>
  </xdr:twoCellAnchor>
  <xdr:twoCellAnchor>
    <xdr:from>
      <xdr:col>11</xdr:col>
      <xdr:colOff>28575</xdr:colOff>
      <xdr:row>0</xdr:row>
      <xdr:rowOff>0</xdr:rowOff>
    </xdr:from>
    <xdr:to>
      <xdr:col>11</xdr:col>
      <xdr:colOff>266700</xdr:colOff>
      <xdr:row>0</xdr:row>
      <xdr:rowOff>0</xdr:rowOff>
    </xdr:to>
    <xdr:sp macro="" textlink="">
      <xdr:nvSpPr>
        <xdr:cNvPr id="6" name="Текст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936200" y="0"/>
          <a:ext cx="2381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28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6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III</a:t>
          </a:r>
        </a:p>
      </xdr:txBody>
    </xdr:sp>
    <xdr:clientData/>
  </xdr:twoCellAnchor>
  <xdr:twoCellAnchor>
    <xdr:from>
      <xdr:col>13</xdr:col>
      <xdr:colOff>28575</xdr:colOff>
      <xdr:row>0</xdr:row>
      <xdr:rowOff>0</xdr:rowOff>
    </xdr:from>
    <xdr:to>
      <xdr:col>13</xdr:col>
      <xdr:colOff>266700</xdr:colOff>
      <xdr:row>0</xdr:row>
      <xdr:rowOff>0</xdr:rowOff>
    </xdr:to>
    <xdr:sp macro="" textlink="">
      <xdr:nvSpPr>
        <xdr:cNvPr id="7" name="Текст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5146000" y="0"/>
          <a:ext cx="2381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28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III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3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Текст 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3272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22</xdr:col>
      <xdr:colOff>38100</xdr:colOff>
      <xdr:row>0</xdr:row>
      <xdr:rowOff>0</xdr:rowOff>
    </xdr:from>
    <xdr:to>
      <xdr:col>22</xdr:col>
      <xdr:colOff>276225</xdr:colOff>
      <xdr:row>0</xdr:row>
      <xdr:rowOff>0</xdr:rowOff>
    </xdr:to>
    <xdr:sp macro="" textlink="">
      <xdr:nvSpPr>
        <xdr:cNvPr id="9" name="Текст 1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4966275" y="0"/>
          <a:ext cx="2381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30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VI</a:t>
          </a:r>
        </a:p>
      </xdr:txBody>
    </xdr:sp>
    <xdr:clientData/>
  </xdr:twoCellAnchor>
  <xdr:twoCellAnchor>
    <xdr:from>
      <xdr:col>56</xdr:col>
      <xdr:colOff>0</xdr:colOff>
      <xdr:row>0</xdr:row>
      <xdr:rowOff>0</xdr:rowOff>
    </xdr:from>
    <xdr:to>
      <xdr:col>56</xdr:col>
      <xdr:colOff>0</xdr:colOff>
      <xdr:row>0</xdr:row>
      <xdr:rowOff>0</xdr:rowOff>
    </xdr:to>
    <xdr:sp macro="" textlink="">
      <xdr:nvSpPr>
        <xdr:cNvPr id="10" name="Текст 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935855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27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3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VII</a:t>
          </a:r>
        </a:p>
      </xdr:txBody>
    </xdr:sp>
    <xdr:clientData/>
  </xdr:twoCellAnchor>
  <xdr:twoCellAnchor>
    <xdr:from>
      <xdr:col>64</xdr:col>
      <xdr:colOff>28575</xdr:colOff>
      <xdr:row>0</xdr:row>
      <xdr:rowOff>0</xdr:rowOff>
    </xdr:from>
    <xdr:to>
      <xdr:col>64</xdr:col>
      <xdr:colOff>285750</xdr:colOff>
      <xdr:row>0</xdr:row>
      <xdr:rowOff>0</xdr:rowOff>
    </xdr:to>
    <xdr:sp macro="" textlink="">
      <xdr:nvSpPr>
        <xdr:cNvPr id="11" name="Текст 1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3654325" y="0"/>
          <a:ext cx="25717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Теоретичн навчання</a:t>
          </a:r>
        </a:p>
      </xdr:txBody>
    </xdr:sp>
    <xdr:clientData/>
  </xdr:twoCellAnchor>
  <xdr:twoCellAnchor>
    <xdr:from>
      <xdr:col>65</xdr:col>
      <xdr:colOff>28575</xdr:colOff>
      <xdr:row>0</xdr:row>
      <xdr:rowOff>0</xdr:rowOff>
    </xdr:from>
    <xdr:to>
      <xdr:col>65</xdr:col>
      <xdr:colOff>238125</xdr:colOff>
      <xdr:row>0</xdr:row>
      <xdr:rowOff>0</xdr:rowOff>
    </xdr:to>
    <xdr:sp macro="" textlink="">
      <xdr:nvSpPr>
        <xdr:cNvPr id="12" name="Текст 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4187725" y="0"/>
          <a:ext cx="20955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Екз. сесія</a:t>
          </a:r>
        </a:p>
      </xdr:txBody>
    </xdr:sp>
    <xdr:clientData/>
  </xdr:twoCellAnchor>
  <xdr:twoCellAnchor>
    <xdr:from>
      <xdr:col>66</xdr:col>
      <xdr:colOff>28575</xdr:colOff>
      <xdr:row>0</xdr:row>
      <xdr:rowOff>0</xdr:rowOff>
    </xdr:from>
    <xdr:to>
      <xdr:col>66</xdr:col>
      <xdr:colOff>304800</xdr:colOff>
      <xdr:row>0</xdr:row>
      <xdr:rowOff>0</xdr:rowOff>
    </xdr:to>
    <xdr:sp macro="" textlink="">
      <xdr:nvSpPr>
        <xdr:cNvPr id="13" name="Текст 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4721125" y="0"/>
          <a:ext cx="2762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Учбова практика</a:t>
          </a:r>
        </a:p>
      </xdr:txBody>
    </xdr:sp>
    <xdr:clientData/>
  </xdr:twoCellAnchor>
  <xdr:twoCellAnchor>
    <xdr:from>
      <xdr:col>67</xdr:col>
      <xdr:colOff>19050</xdr:colOff>
      <xdr:row>0</xdr:row>
      <xdr:rowOff>0</xdr:rowOff>
    </xdr:from>
    <xdr:to>
      <xdr:col>67</xdr:col>
      <xdr:colOff>285750</xdr:colOff>
      <xdr:row>0</xdr:row>
      <xdr:rowOff>0</xdr:rowOff>
    </xdr:to>
    <xdr:sp macro="" textlink="">
      <xdr:nvSpPr>
        <xdr:cNvPr id="14" name="Текст 1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5245000" y="0"/>
          <a:ext cx="26670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Виробнича практика</a:t>
          </a:r>
        </a:p>
      </xdr:txBody>
    </xdr:sp>
    <xdr:clientData/>
  </xdr:twoCellAnchor>
  <xdr:twoCellAnchor>
    <xdr:from>
      <xdr:col>69</xdr:col>
      <xdr:colOff>9525</xdr:colOff>
      <xdr:row>0</xdr:row>
      <xdr:rowOff>0</xdr:rowOff>
    </xdr:from>
    <xdr:to>
      <xdr:col>69</xdr:col>
      <xdr:colOff>276225</xdr:colOff>
      <xdr:row>0</xdr:row>
      <xdr:rowOff>0</xdr:rowOff>
    </xdr:to>
    <xdr:sp macro="" textlink="">
      <xdr:nvSpPr>
        <xdr:cNvPr id="15" name="Текст 1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56302275" y="0"/>
          <a:ext cx="26670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Державні екзамени</a:t>
          </a:r>
        </a:p>
      </xdr:txBody>
    </xdr:sp>
    <xdr:clientData/>
  </xdr:twoCellAnchor>
  <xdr:twoCellAnchor>
    <xdr:from>
      <xdr:col>68</xdr:col>
      <xdr:colOff>9525</xdr:colOff>
      <xdr:row>0</xdr:row>
      <xdr:rowOff>0</xdr:rowOff>
    </xdr:from>
    <xdr:to>
      <xdr:col>68</xdr:col>
      <xdr:colOff>285750</xdr:colOff>
      <xdr:row>0</xdr:row>
      <xdr:rowOff>0</xdr:rowOff>
    </xdr:to>
    <xdr:sp macro="" textlink="">
      <xdr:nvSpPr>
        <xdr:cNvPr id="16" name="Текст 1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55768875" y="0"/>
          <a:ext cx="2762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Дипломна робота</a:t>
          </a:r>
        </a:p>
      </xdr:txBody>
    </xdr:sp>
    <xdr:clientData/>
  </xdr:twoCellAnchor>
  <xdr:twoCellAnchor>
    <xdr:from>
      <xdr:col>70</xdr:col>
      <xdr:colOff>28575</xdr:colOff>
      <xdr:row>0</xdr:row>
      <xdr:rowOff>0</xdr:rowOff>
    </xdr:from>
    <xdr:to>
      <xdr:col>70</xdr:col>
      <xdr:colOff>257175</xdr:colOff>
      <xdr:row>0</xdr:row>
      <xdr:rowOff>0</xdr:rowOff>
    </xdr:to>
    <xdr:sp macro="" textlink="">
      <xdr:nvSpPr>
        <xdr:cNvPr id="17" name="Текст 1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56854725" y="0"/>
          <a:ext cx="22860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Канікули</a:t>
          </a:r>
        </a:p>
      </xdr:txBody>
    </xdr:sp>
    <xdr:clientData/>
  </xdr:twoCellAnchor>
  <xdr:twoCellAnchor>
    <xdr:from>
      <xdr:col>71</xdr:col>
      <xdr:colOff>66675</xdr:colOff>
      <xdr:row>0</xdr:row>
      <xdr:rowOff>0</xdr:rowOff>
    </xdr:from>
    <xdr:to>
      <xdr:col>71</xdr:col>
      <xdr:colOff>247650</xdr:colOff>
      <xdr:row>0</xdr:row>
      <xdr:rowOff>0</xdr:rowOff>
    </xdr:to>
    <xdr:sp macro="" textlink="">
      <xdr:nvSpPr>
        <xdr:cNvPr id="18" name="Текст 1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57426225" y="0"/>
          <a:ext cx="18097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Всього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Текст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3272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Текст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3272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Текст 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73272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" name="Текст 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62223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3" name="Текст 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62223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4" name="Текст 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62223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28575</xdr:colOff>
      <xdr:row>0</xdr:row>
      <xdr:rowOff>0</xdr:rowOff>
    </xdr:from>
    <xdr:to>
      <xdr:col>14</xdr:col>
      <xdr:colOff>266700</xdr:colOff>
      <xdr:row>0</xdr:row>
      <xdr:rowOff>0</xdr:rowOff>
    </xdr:to>
    <xdr:sp macro="" textlink="">
      <xdr:nvSpPr>
        <xdr:cNvPr id="25" name="Текст 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6250900" y="0"/>
          <a:ext cx="2381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Текст 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3272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" name="Текст 9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62223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" name="Текст 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62223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" name="Текст 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62223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Текст 2">
          <a:extLst>
            <a:ext uri="{FF2B5EF4-FFF2-40B4-BE49-F238E27FC236}">
              <a16:creationId xmlns:a16="http://schemas.microsoft.com/office/drawing/2014/main" id="{BE122E88-A9E9-4F4E-846F-8616C660C4B5}"/>
            </a:ext>
          </a:extLst>
        </xdr:cNvPr>
        <xdr:cNvSpPr txBox="1">
          <a:spLocks noChangeArrowheads="1"/>
        </xdr:cNvSpPr>
      </xdr:nvSpPr>
      <xdr:spPr bwMode="auto">
        <a:xfrm>
          <a:off x="1130808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29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IX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X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Текст 3">
          <a:extLst>
            <a:ext uri="{FF2B5EF4-FFF2-40B4-BE49-F238E27FC236}">
              <a16:creationId xmlns:a16="http://schemas.microsoft.com/office/drawing/2014/main" id="{54986F0D-67BB-43A5-B005-BAC8F7676B28}"/>
            </a:ext>
          </a:extLst>
        </xdr:cNvPr>
        <xdr:cNvSpPr txBox="1">
          <a:spLocks noChangeArrowheads="1"/>
        </xdr:cNvSpPr>
      </xdr:nvSpPr>
      <xdr:spPr bwMode="auto">
        <a:xfrm>
          <a:off x="1130808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27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X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XI</a:t>
          </a:r>
        </a:p>
        <a:p>
          <a:pPr algn="ctr" rtl="0">
            <a:defRPr sz="1000"/>
          </a:pPr>
          <a:endParaRPr lang="en-US" sz="7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Текст 4">
          <a:extLst>
            <a:ext uri="{FF2B5EF4-FFF2-40B4-BE49-F238E27FC236}">
              <a16:creationId xmlns:a16="http://schemas.microsoft.com/office/drawing/2014/main" id="{70CB23DA-F01D-4E20-B4D1-E318C06C3CEB}"/>
            </a:ext>
          </a:extLst>
        </xdr:cNvPr>
        <xdr:cNvSpPr txBox="1">
          <a:spLocks noChangeArrowheads="1"/>
        </xdr:cNvSpPr>
      </xdr:nvSpPr>
      <xdr:spPr bwMode="auto">
        <a:xfrm>
          <a:off x="1704594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29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XII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</a:t>
          </a:r>
        </a:p>
        <a:p>
          <a:pPr algn="ctr" rtl="0">
            <a:defRPr sz="1000"/>
          </a:pPr>
          <a:endParaRPr lang="en-US" sz="7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" name="Текст 5">
          <a:extLst>
            <a:ext uri="{FF2B5EF4-FFF2-40B4-BE49-F238E27FC236}">
              <a16:creationId xmlns:a16="http://schemas.microsoft.com/office/drawing/2014/main" id="{C8AE1796-F180-4E51-86B1-917988AEFE4F}"/>
            </a:ext>
          </a:extLst>
        </xdr:cNvPr>
        <xdr:cNvSpPr txBox="1">
          <a:spLocks noChangeArrowheads="1"/>
        </xdr:cNvSpPr>
      </xdr:nvSpPr>
      <xdr:spPr bwMode="auto">
        <a:xfrm>
          <a:off x="1942338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31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6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II</a:t>
          </a:r>
        </a:p>
      </xdr:txBody>
    </xdr:sp>
    <xdr:clientData/>
  </xdr:twoCellAnchor>
  <xdr:twoCellAnchor>
    <xdr:from>
      <xdr:col>11</xdr:col>
      <xdr:colOff>28575</xdr:colOff>
      <xdr:row>0</xdr:row>
      <xdr:rowOff>0</xdr:rowOff>
    </xdr:from>
    <xdr:to>
      <xdr:col>11</xdr:col>
      <xdr:colOff>266700</xdr:colOff>
      <xdr:row>0</xdr:row>
      <xdr:rowOff>0</xdr:rowOff>
    </xdr:to>
    <xdr:sp macro="" textlink="">
      <xdr:nvSpPr>
        <xdr:cNvPr id="6" name="Текст 6">
          <a:extLst>
            <a:ext uri="{FF2B5EF4-FFF2-40B4-BE49-F238E27FC236}">
              <a16:creationId xmlns:a16="http://schemas.microsoft.com/office/drawing/2014/main" id="{618B4221-4C25-44E5-98F8-443FEE0C0AB2}"/>
            </a:ext>
          </a:extLst>
        </xdr:cNvPr>
        <xdr:cNvSpPr txBox="1">
          <a:spLocks noChangeArrowheads="1"/>
        </xdr:cNvSpPr>
      </xdr:nvSpPr>
      <xdr:spPr bwMode="auto">
        <a:xfrm>
          <a:off x="20457795" y="0"/>
          <a:ext cx="2381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28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6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III</a:t>
          </a:r>
        </a:p>
      </xdr:txBody>
    </xdr:sp>
    <xdr:clientData/>
  </xdr:twoCellAnchor>
  <xdr:twoCellAnchor>
    <xdr:from>
      <xdr:col>13</xdr:col>
      <xdr:colOff>28575</xdr:colOff>
      <xdr:row>0</xdr:row>
      <xdr:rowOff>0</xdr:rowOff>
    </xdr:from>
    <xdr:to>
      <xdr:col>13</xdr:col>
      <xdr:colOff>266700</xdr:colOff>
      <xdr:row>0</xdr:row>
      <xdr:rowOff>0</xdr:rowOff>
    </xdr:to>
    <xdr:sp macro="" textlink="">
      <xdr:nvSpPr>
        <xdr:cNvPr id="7" name="Текст 8">
          <a:extLst>
            <a:ext uri="{FF2B5EF4-FFF2-40B4-BE49-F238E27FC236}">
              <a16:creationId xmlns:a16="http://schemas.microsoft.com/office/drawing/2014/main" id="{A685B486-415E-4D52-9E01-2B432223E081}"/>
            </a:ext>
          </a:extLst>
        </xdr:cNvPr>
        <xdr:cNvSpPr txBox="1">
          <a:spLocks noChangeArrowheads="1"/>
        </xdr:cNvSpPr>
      </xdr:nvSpPr>
      <xdr:spPr bwMode="auto">
        <a:xfrm>
          <a:off x="22469475" y="0"/>
          <a:ext cx="2381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28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III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3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Текст 9">
          <a:extLst>
            <a:ext uri="{FF2B5EF4-FFF2-40B4-BE49-F238E27FC236}">
              <a16:creationId xmlns:a16="http://schemas.microsoft.com/office/drawing/2014/main" id="{D653B485-A783-4C87-9649-91121D0D4AC4}"/>
            </a:ext>
          </a:extLst>
        </xdr:cNvPr>
        <xdr:cNvSpPr txBox="1">
          <a:spLocks noChangeArrowheads="1"/>
        </xdr:cNvSpPr>
      </xdr:nvSpPr>
      <xdr:spPr bwMode="auto">
        <a:xfrm>
          <a:off x="2445258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22</xdr:col>
      <xdr:colOff>38100</xdr:colOff>
      <xdr:row>0</xdr:row>
      <xdr:rowOff>0</xdr:rowOff>
    </xdr:from>
    <xdr:to>
      <xdr:col>22</xdr:col>
      <xdr:colOff>276225</xdr:colOff>
      <xdr:row>0</xdr:row>
      <xdr:rowOff>0</xdr:rowOff>
    </xdr:to>
    <xdr:sp macro="" textlink="">
      <xdr:nvSpPr>
        <xdr:cNvPr id="9" name="Текст 10">
          <a:extLst>
            <a:ext uri="{FF2B5EF4-FFF2-40B4-BE49-F238E27FC236}">
              <a16:creationId xmlns:a16="http://schemas.microsoft.com/office/drawing/2014/main" id="{75D04E21-3E6B-4A0B-AF97-93B36038BE26}"/>
            </a:ext>
          </a:extLst>
        </xdr:cNvPr>
        <xdr:cNvSpPr txBox="1">
          <a:spLocks noChangeArrowheads="1"/>
        </xdr:cNvSpPr>
      </xdr:nvSpPr>
      <xdr:spPr bwMode="auto">
        <a:xfrm>
          <a:off x="29657040" y="0"/>
          <a:ext cx="2381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30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VI</a:t>
          </a:r>
        </a:p>
      </xdr:txBody>
    </xdr:sp>
    <xdr:clientData/>
  </xdr:twoCellAnchor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sp macro="" textlink="">
      <xdr:nvSpPr>
        <xdr:cNvPr id="10" name="Текст 11">
          <a:extLst>
            <a:ext uri="{FF2B5EF4-FFF2-40B4-BE49-F238E27FC236}">
              <a16:creationId xmlns:a16="http://schemas.microsoft.com/office/drawing/2014/main" id="{22BE9204-CAD8-4A4B-9629-8A7EBE6F6A23}"/>
            </a:ext>
          </a:extLst>
        </xdr:cNvPr>
        <xdr:cNvSpPr txBox="1">
          <a:spLocks noChangeArrowheads="1"/>
        </xdr:cNvSpPr>
      </xdr:nvSpPr>
      <xdr:spPr bwMode="auto">
        <a:xfrm>
          <a:off x="4687062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27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VI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3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VII</a:t>
          </a:r>
        </a:p>
      </xdr:txBody>
    </xdr:sp>
    <xdr:clientData/>
  </xdr:twoCellAnchor>
  <xdr:twoCellAnchor>
    <xdr:from>
      <xdr:col>68</xdr:col>
      <xdr:colOff>28575</xdr:colOff>
      <xdr:row>0</xdr:row>
      <xdr:rowOff>0</xdr:rowOff>
    </xdr:from>
    <xdr:to>
      <xdr:col>68</xdr:col>
      <xdr:colOff>285750</xdr:colOff>
      <xdr:row>0</xdr:row>
      <xdr:rowOff>0</xdr:rowOff>
    </xdr:to>
    <xdr:sp macro="" textlink="">
      <xdr:nvSpPr>
        <xdr:cNvPr id="11" name="Текст 12">
          <a:extLst>
            <a:ext uri="{FF2B5EF4-FFF2-40B4-BE49-F238E27FC236}">
              <a16:creationId xmlns:a16="http://schemas.microsoft.com/office/drawing/2014/main" id="{3697F4BC-4AE3-430F-BF08-234E13BDD3D5}"/>
            </a:ext>
          </a:extLst>
        </xdr:cNvPr>
        <xdr:cNvSpPr txBox="1">
          <a:spLocks noChangeArrowheads="1"/>
        </xdr:cNvSpPr>
      </xdr:nvSpPr>
      <xdr:spPr bwMode="auto">
        <a:xfrm>
          <a:off x="51288315" y="0"/>
          <a:ext cx="25717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Теоретичн навчання</a:t>
          </a:r>
        </a:p>
      </xdr:txBody>
    </xdr:sp>
    <xdr:clientData/>
  </xdr:twoCellAnchor>
  <xdr:twoCellAnchor>
    <xdr:from>
      <xdr:col>69</xdr:col>
      <xdr:colOff>28575</xdr:colOff>
      <xdr:row>0</xdr:row>
      <xdr:rowOff>0</xdr:rowOff>
    </xdr:from>
    <xdr:to>
      <xdr:col>69</xdr:col>
      <xdr:colOff>238125</xdr:colOff>
      <xdr:row>0</xdr:row>
      <xdr:rowOff>0</xdr:rowOff>
    </xdr:to>
    <xdr:sp macro="" textlink="">
      <xdr:nvSpPr>
        <xdr:cNvPr id="12" name="Текст 13">
          <a:extLst>
            <a:ext uri="{FF2B5EF4-FFF2-40B4-BE49-F238E27FC236}">
              <a16:creationId xmlns:a16="http://schemas.microsoft.com/office/drawing/2014/main" id="{875B90D9-803D-45A8-A2A8-774B526A3523}"/>
            </a:ext>
          </a:extLst>
        </xdr:cNvPr>
        <xdr:cNvSpPr txBox="1">
          <a:spLocks noChangeArrowheads="1"/>
        </xdr:cNvSpPr>
      </xdr:nvSpPr>
      <xdr:spPr bwMode="auto">
        <a:xfrm>
          <a:off x="51836955" y="0"/>
          <a:ext cx="20955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Екз. сесія</a:t>
          </a:r>
        </a:p>
      </xdr:txBody>
    </xdr:sp>
    <xdr:clientData/>
  </xdr:twoCellAnchor>
  <xdr:twoCellAnchor>
    <xdr:from>
      <xdr:col>70</xdr:col>
      <xdr:colOff>28575</xdr:colOff>
      <xdr:row>0</xdr:row>
      <xdr:rowOff>0</xdr:rowOff>
    </xdr:from>
    <xdr:to>
      <xdr:col>70</xdr:col>
      <xdr:colOff>304800</xdr:colOff>
      <xdr:row>0</xdr:row>
      <xdr:rowOff>0</xdr:rowOff>
    </xdr:to>
    <xdr:sp macro="" textlink="">
      <xdr:nvSpPr>
        <xdr:cNvPr id="13" name="Текст 14">
          <a:extLst>
            <a:ext uri="{FF2B5EF4-FFF2-40B4-BE49-F238E27FC236}">
              <a16:creationId xmlns:a16="http://schemas.microsoft.com/office/drawing/2014/main" id="{1749F5CD-59F1-486F-92BC-90D208836514}"/>
            </a:ext>
          </a:extLst>
        </xdr:cNvPr>
        <xdr:cNvSpPr txBox="1">
          <a:spLocks noChangeArrowheads="1"/>
        </xdr:cNvSpPr>
      </xdr:nvSpPr>
      <xdr:spPr bwMode="auto">
        <a:xfrm>
          <a:off x="52385595" y="0"/>
          <a:ext cx="2762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Учбова практика</a:t>
          </a:r>
        </a:p>
      </xdr:txBody>
    </xdr:sp>
    <xdr:clientData/>
  </xdr:twoCellAnchor>
  <xdr:twoCellAnchor>
    <xdr:from>
      <xdr:col>71</xdr:col>
      <xdr:colOff>19050</xdr:colOff>
      <xdr:row>0</xdr:row>
      <xdr:rowOff>0</xdr:rowOff>
    </xdr:from>
    <xdr:to>
      <xdr:col>71</xdr:col>
      <xdr:colOff>285750</xdr:colOff>
      <xdr:row>0</xdr:row>
      <xdr:rowOff>0</xdr:rowOff>
    </xdr:to>
    <xdr:sp macro="" textlink="">
      <xdr:nvSpPr>
        <xdr:cNvPr id="14" name="Текст 15">
          <a:extLst>
            <a:ext uri="{FF2B5EF4-FFF2-40B4-BE49-F238E27FC236}">
              <a16:creationId xmlns:a16="http://schemas.microsoft.com/office/drawing/2014/main" id="{27226CDD-5722-4653-808D-2ECDB32E9B4C}"/>
            </a:ext>
          </a:extLst>
        </xdr:cNvPr>
        <xdr:cNvSpPr txBox="1">
          <a:spLocks noChangeArrowheads="1"/>
        </xdr:cNvSpPr>
      </xdr:nvSpPr>
      <xdr:spPr bwMode="auto">
        <a:xfrm>
          <a:off x="52924710" y="0"/>
          <a:ext cx="26670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Виробнича практика</a:t>
          </a:r>
        </a:p>
      </xdr:txBody>
    </xdr:sp>
    <xdr:clientData/>
  </xdr:twoCellAnchor>
  <xdr:twoCellAnchor>
    <xdr:from>
      <xdr:col>73</xdr:col>
      <xdr:colOff>9525</xdr:colOff>
      <xdr:row>0</xdr:row>
      <xdr:rowOff>0</xdr:rowOff>
    </xdr:from>
    <xdr:to>
      <xdr:col>73</xdr:col>
      <xdr:colOff>276225</xdr:colOff>
      <xdr:row>0</xdr:row>
      <xdr:rowOff>0</xdr:rowOff>
    </xdr:to>
    <xdr:sp macro="" textlink="">
      <xdr:nvSpPr>
        <xdr:cNvPr id="15" name="Текст 16">
          <a:extLst>
            <a:ext uri="{FF2B5EF4-FFF2-40B4-BE49-F238E27FC236}">
              <a16:creationId xmlns:a16="http://schemas.microsoft.com/office/drawing/2014/main" id="{67FBE240-EEE4-4702-8100-1D68D6B366A1}"/>
            </a:ext>
          </a:extLst>
        </xdr:cNvPr>
        <xdr:cNvSpPr txBox="1">
          <a:spLocks noChangeArrowheads="1"/>
        </xdr:cNvSpPr>
      </xdr:nvSpPr>
      <xdr:spPr bwMode="auto">
        <a:xfrm>
          <a:off x="54012465" y="0"/>
          <a:ext cx="26670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Державні екзамени</a:t>
          </a:r>
        </a:p>
      </xdr:txBody>
    </xdr:sp>
    <xdr:clientData/>
  </xdr:twoCellAnchor>
  <xdr:twoCellAnchor>
    <xdr:from>
      <xdr:col>72</xdr:col>
      <xdr:colOff>9525</xdr:colOff>
      <xdr:row>0</xdr:row>
      <xdr:rowOff>0</xdr:rowOff>
    </xdr:from>
    <xdr:to>
      <xdr:col>72</xdr:col>
      <xdr:colOff>285750</xdr:colOff>
      <xdr:row>0</xdr:row>
      <xdr:rowOff>0</xdr:rowOff>
    </xdr:to>
    <xdr:sp macro="" textlink="">
      <xdr:nvSpPr>
        <xdr:cNvPr id="16" name="Текст 17">
          <a:extLst>
            <a:ext uri="{FF2B5EF4-FFF2-40B4-BE49-F238E27FC236}">
              <a16:creationId xmlns:a16="http://schemas.microsoft.com/office/drawing/2014/main" id="{8AE2B61F-BA1D-4F9E-B108-76B6CB797F72}"/>
            </a:ext>
          </a:extLst>
        </xdr:cNvPr>
        <xdr:cNvSpPr txBox="1">
          <a:spLocks noChangeArrowheads="1"/>
        </xdr:cNvSpPr>
      </xdr:nvSpPr>
      <xdr:spPr bwMode="auto">
        <a:xfrm>
          <a:off x="53463825" y="0"/>
          <a:ext cx="2762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Дипломна робота</a:t>
          </a:r>
        </a:p>
      </xdr:txBody>
    </xdr:sp>
    <xdr:clientData/>
  </xdr:twoCellAnchor>
  <xdr:twoCellAnchor>
    <xdr:from>
      <xdr:col>74</xdr:col>
      <xdr:colOff>28575</xdr:colOff>
      <xdr:row>0</xdr:row>
      <xdr:rowOff>0</xdr:rowOff>
    </xdr:from>
    <xdr:to>
      <xdr:col>74</xdr:col>
      <xdr:colOff>257175</xdr:colOff>
      <xdr:row>0</xdr:row>
      <xdr:rowOff>0</xdr:rowOff>
    </xdr:to>
    <xdr:sp macro="" textlink="">
      <xdr:nvSpPr>
        <xdr:cNvPr id="17" name="Текст 18">
          <a:extLst>
            <a:ext uri="{FF2B5EF4-FFF2-40B4-BE49-F238E27FC236}">
              <a16:creationId xmlns:a16="http://schemas.microsoft.com/office/drawing/2014/main" id="{F3E40B1B-D028-4AC9-80F8-60A1F85B9ACD}"/>
            </a:ext>
          </a:extLst>
        </xdr:cNvPr>
        <xdr:cNvSpPr txBox="1">
          <a:spLocks noChangeArrowheads="1"/>
        </xdr:cNvSpPr>
      </xdr:nvSpPr>
      <xdr:spPr bwMode="auto">
        <a:xfrm>
          <a:off x="54580155" y="0"/>
          <a:ext cx="22860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Канікули</a:t>
          </a:r>
        </a:p>
      </xdr:txBody>
    </xdr:sp>
    <xdr:clientData/>
  </xdr:twoCellAnchor>
  <xdr:twoCellAnchor>
    <xdr:from>
      <xdr:col>75</xdr:col>
      <xdr:colOff>66675</xdr:colOff>
      <xdr:row>0</xdr:row>
      <xdr:rowOff>0</xdr:rowOff>
    </xdr:from>
    <xdr:to>
      <xdr:col>75</xdr:col>
      <xdr:colOff>247650</xdr:colOff>
      <xdr:row>0</xdr:row>
      <xdr:rowOff>0</xdr:rowOff>
    </xdr:to>
    <xdr:sp macro="" textlink="">
      <xdr:nvSpPr>
        <xdr:cNvPr id="18" name="Текст 19">
          <a:extLst>
            <a:ext uri="{FF2B5EF4-FFF2-40B4-BE49-F238E27FC236}">
              <a16:creationId xmlns:a16="http://schemas.microsoft.com/office/drawing/2014/main" id="{BF97A718-2731-42B4-B83F-CFF250C7D4E7}"/>
            </a:ext>
          </a:extLst>
        </xdr:cNvPr>
        <xdr:cNvSpPr txBox="1">
          <a:spLocks noChangeArrowheads="1"/>
        </xdr:cNvSpPr>
      </xdr:nvSpPr>
      <xdr:spPr bwMode="auto">
        <a:xfrm>
          <a:off x="55166895" y="0"/>
          <a:ext cx="18097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 Cyr"/>
            </a:rPr>
            <a:t>Всього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Текст 9">
          <a:extLst>
            <a:ext uri="{FF2B5EF4-FFF2-40B4-BE49-F238E27FC236}">
              <a16:creationId xmlns:a16="http://schemas.microsoft.com/office/drawing/2014/main" id="{58BC3AE9-BFBD-4359-A398-8B8C60CFA578}"/>
            </a:ext>
          </a:extLst>
        </xdr:cNvPr>
        <xdr:cNvSpPr txBox="1">
          <a:spLocks noChangeArrowheads="1"/>
        </xdr:cNvSpPr>
      </xdr:nvSpPr>
      <xdr:spPr bwMode="auto">
        <a:xfrm>
          <a:off x="2445258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Текст 9">
          <a:extLst>
            <a:ext uri="{FF2B5EF4-FFF2-40B4-BE49-F238E27FC236}">
              <a16:creationId xmlns:a16="http://schemas.microsoft.com/office/drawing/2014/main" id="{766C5FAF-ACB1-478D-B93B-90AE074D903F}"/>
            </a:ext>
          </a:extLst>
        </xdr:cNvPr>
        <xdr:cNvSpPr txBox="1">
          <a:spLocks noChangeArrowheads="1"/>
        </xdr:cNvSpPr>
      </xdr:nvSpPr>
      <xdr:spPr bwMode="auto">
        <a:xfrm>
          <a:off x="2445258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Текст 9">
          <a:extLst>
            <a:ext uri="{FF2B5EF4-FFF2-40B4-BE49-F238E27FC236}">
              <a16:creationId xmlns:a16="http://schemas.microsoft.com/office/drawing/2014/main" id="{4585D211-46C8-4C9E-8B59-BC9B511F02A0}"/>
            </a:ext>
          </a:extLst>
        </xdr:cNvPr>
        <xdr:cNvSpPr txBox="1">
          <a:spLocks noChangeArrowheads="1"/>
        </xdr:cNvSpPr>
      </xdr:nvSpPr>
      <xdr:spPr bwMode="auto">
        <a:xfrm>
          <a:off x="2445258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" name="Текст 9">
          <a:extLst>
            <a:ext uri="{FF2B5EF4-FFF2-40B4-BE49-F238E27FC236}">
              <a16:creationId xmlns:a16="http://schemas.microsoft.com/office/drawing/2014/main" id="{B02D09DE-3FAB-461C-8E3A-E179F513C706}"/>
            </a:ext>
          </a:extLst>
        </xdr:cNvPr>
        <xdr:cNvSpPr txBox="1">
          <a:spLocks noChangeArrowheads="1"/>
        </xdr:cNvSpPr>
      </xdr:nvSpPr>
      <xdr:spPr bwMode="auto">
        <a:xfrm>
          <a:off x="2344674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3" name="Текст 9">
          <a:extLst>
            <a:ext uri="{FF2B5EF4-FFF2-40B4-BE49-F238E27FC236}">
              <a16:creationId xmlns:a16="http://schemas.microsoft.com/office/drawing/2014/main" id="{A99C1DED-AAD7-4E70-B69E-C95EE04E92F9}"/>
            </a:ext>
          </a:extLst>
        </xdr:cNvPr>
        <xdr:cNvSpPr txBox="1">
          <a:spLocks noChangeArrowheads="1"/>
        </xdr:cNvSpPr>
      </xdr:nvSpPr>
      <xdr:spPr bwMode="auto">
        <a:xfrm>
          <a:off x="2344674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4" name="Текст 9">
          <a:extLst>
            <a:ext uri="{FF2B5EF4-FFF2-40B4-BE49-F238E27FC236}">
              <a16:creationId xmlns:a16="http://schemas.microsoft.com/office/drawing/2014/main" id="{CA50552A-985F-4482-ADC3-A62791E68FAC}"/>
            </a:ext>
          </a:extLst>
        </xdr:cNvPr>
        <xdr:cNvSpPr txBox="1">
          <a:spLocks noChangeArrowheads="1"/>
        </xdr:cNvSpPr>
      </xdr:nvSpPr>
      <xdr:spPr bwMode="auto">
        <a:xfrm>
          <a:off x="2344674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28575</xdr:colOff>
      <xdr:row>0</xdr:row>
      <xdr:rowOff>0</xdr:rowOff>
    </xdr:from>
    <xdr:to>
      <xdr:col>14</xdr:col>
      <xdr:colOff>266700</xdr:colOff>
      <xdr:row>0</xdr:row>
      <xdr:rowOff>0</xdr:rowOff>
    </xdr:to>
    <xdr:sp macro="" textlink="">
      <xdr:nvSpPr>
        <xdr:cNvPr id="25" name="Текст 9">
          <a:extLst>
            <a:ext uri="{FF2B5EF4-FFF2-40B4-BE49-F238E27FC236}">
              <a16:creationId xmlns:a16="http://schemas.microsoft.com/office/drawing/2014/main" id="{62753255-5EA9-4D69-A2A1-99675302184A}"/>
            </a:ext>
          </a:extLst>
        </xdr:cNvPr>
        <xdr:cNvSpPr txBox="1">
          <a:spLocks noChangeArrowheads="1"/>
        </xdr:cNvSpPr>
      </xdr:nvSpPr>
      <xdr:spPr bwMode="auto">
        <a:xfrm>
          <a:off x="23475315" y="0"/>
          <a:ext cx="238125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Текст 9">
          <a:extLst>
            <a:ext uri="{FF2B5EF4-FFF2-40B4-BE49-F238E27FC236}">
              <a16:creationId xmlns:a16="http://schemas.microsoft.com/office/drawing/2014/main" id="{131A60CE-B85B-4DC6-8D7F-7436ADDDFB72}"/>
            </a:ext>
          </a:extLst>
        </xdr:cNvPr>
        <xdr:cNvSpPr txBox="1">
          <a:spLocks noChangeArrowheads="1"/>
        </xdr:cNvSpPr>
      </xdr:nvSpPr>
      <xdr:spPr bwMode="auto">
        <a:xfrm>
          <a:off x="2445258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" name="Текст 9">
          <a:extLst>
            <a:ext uri="{FF2B5EF4-FFF2-40B4-BE49-F238E27FC236}">
              <a16:creationId xmlns:a16="http://schemas.microsoft.com/office/drawing/2014/main" id="{64BC8D28-32F0-4571-AC21-3CE627544589}"/>
            </a:ext>
          </a:extLst>
        </xdr:cNvPr>
        <xdr:cNvSpPr txBox="1">
          <a:spLocks noChangeArrowheads="1"/>
        </xdr:cNvSpPr>
      </xdr:nvSpPr>
      <xdr:spPr bwMode="auto">
        <a:xfrm>
          <a:off x="2344674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" name="Текст 9">
          <a:extLst>
            <a:ext uri="{FF2B5EF4-FFF2-40B4-BE49-F238E27FC236}">
              <a16:creationId xmlns:a16="http://schemas.microsoft.com/office/drawing/2014/main" id="{F7B97E97-0B98-40F1-90B4-C20B77603E83}"/>
            </a:ext>
          </a:extLst>
        </xdr:cNvPr>
        <xdr:cNvSpPr txBox="1">
          <a:spLocks noChangeArrowheads="1"/>
        </xdr:cNvSpPr>
      </xdr:nvSpPr>
      <xdr:spPr bwMode="auto">
        <a:xfrm>
          <a:off x="2344674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" name="Текст 9">
          <a:extLst>
            <a:ext uri="{FF2B5EF4-FFF2-40B4-BE49-F238E27FC236}">
              <a16:creationId xmlns:a16="http://schemas.microsoft.com/office/drawing/2014/main" id="{E74F3378-3943-4660-9A60-FCEF01630B26}"/>
            </a:ext>
          </a:extLst>
        </xdr:cNvPr>
        <xdr:cNvSpPr txBox="1">
          <a:spLocks noChangeArrowheads="1"/>
        </xdr:cNvSpPr>
      </xdr:nvSpPr>
      <xdr:spPr bwMode="auto">
        <a:xfrm>
          <a:off x="23446740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25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IV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1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 Cyr"/>
            </a:rPr>
            <a:t>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45"/>
  <sheetViews>
    <sheetView view="pageBreakPreview" topLeftCell="A15" zoomScale="85" zoomScaleNormal="100" zoomScaleSheetLayoutView="85" zoomScalePageLayoutView="66" workbookViewId="0">
      <selection activeCell="AL40" sqref="AL37:AZ42"/>
    </sheetView>
  </sheetViews>
  <sheetFormatPr baseColWidth="10" defaultColWidth="8.83203125" defaultRowHeight="13"/>
  <cols>
    <col min="1" max="13" width="3.1640625" style="3" customWidth="1"/>
    <col min="14" max="14" width="3.83203125" style="3" customWidth="1"/>
    <col min="15" max="54" width="3.1640625" style="3" customWidth="1"/>
    <col min="55" max="16384" width="8.83203125" style="3"/>
  </cols>
  <sheetData>
    <row r="1" spans="1:56" ht="19">
      <c r="A1" s="327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36"/>
      <c r="M1" s="327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V1" s="327" t="s">
        <v>103</v>
      </c>
      <c r="AW1" s="328"/>
      <c r="AX1" s="328"/>
      <c r="AY1" s="328"/>
      <c r="AZ1" s="328"/>
      <c r="BA1" s="328"/>
      <c r="BB1" s="328"/>
      <c r="BC1" s="328"/>
    </row>
    <row r="2" spans="1:56" ht="19">
      <c r="A2" s="327" t="s">
        <v>81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36"/>
      <c r="M2" s="327" t="s">
        <v>74</v>
      </c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V2" s="327" t="s">
        <v>0</v>
      </c>
      <c r="AW2" s="328"/>
      <c r="AX2" s="328"/>
      <c r="AY2" s="328"/>
      <c r="AZ2" s="328"/>
      <c r="BA2" s="328"/>
      <c r="BB2" s="328"/>
      <c r="BC2" s="328"/>
    </row>
    <row r="3" spans="1:56" ht="19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2"/>
      <c r="M3" s="352"/>
      <c r="N3" s="336"/>
      <c r="Q3" s="357" t="s">
        <v>85</v>
      </c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V3" s="329"/>
      <c r="AW3" s="330"/>
      <c r="AX3" s="330"/>
      <c r="AY3" s="330"/>
      <c r="AZ3" s="330"/>
      <c r="BA3" s="330"/>
      <c r="BB3" s="330"/>
      <c r="BC3" s="330"/>
    </row>
    <row r="4" spans="1:56" ht="19">
      <c r="A4" s="350" t="s">
        <v>82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2"/>
      <c r="M4" s="352"/>
      <c r="N4" s="336"/>
      <c r="U4" s="124"/>
      <c r="V4" s="124"/>
      <c r="W4" s="124"/>
      <c r="X4" s="124"/>
      <c r="Y4" s="124"/>
      <c r="Z4" s="124"/>
      <c r="AA4" s="124"/>
      <c r="AB4" s="124"/>
      <c r="AC4" s="124"/>
      <c r="AV4" s="329" t="s">
        <v>87</v>
      </c>
      <c r="AW4" s="330"/>
      <c r="AX4" s="330"/>
      <c r="AY4" s="330"/>
      <c r="AZ4" s="330"/>
      <c r="BA4" s="330"/>
      <c r="BB4" s="330"/>
      <c r="BC4" s="330"/>
    </row>
    <row r="5" spans="1:56" ht="19">
      <c r="A5" s="329" t="s">
        <v>104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Q5" s="327" t="s">
        <v>86</v>
      </c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</row>
    <row r="6" spans="1:56" ht="16">
      <c r="A6" s="334" t="s">
        <v>83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</row>
    <row r="7" spans="1:56" ht="16">
      <c r="A7" s="334" t="s">
        <v>84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</row>
    <row r="8" spans="1:56" ht="19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</row>
    <row r="9" spans="1:56" ht="19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</row>
    <row r="10" spans="1:56" s="123" customFormat="1" ht="20">
      <c r="A10" s="343" t="s">
        <v>88</v>
      </c>
      <c r="B10" s="344"/>
      <c r="C10" s="344"/>
      <c r="D10" s="344"/>
      <c r="E10" s="344"/>
      <c r="F10" s="344"/>
      <c r="G10" s="344"/>
      <c r="H10" s="337" t="s">
        <v>109</v>
      </c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122"/>
      <c r="T10" s="122"/>
      <c r="U10" s="339" t="s">
        <v>89</v>
      </c>
      <c r="V10" s="340"/>
      <c r="W10" s="340"/>
      <c r="X10" s="340"/>
      <c r="Y10" s="340"/>
      <c r="Z10" s="340"/>
      <c r="AA10" s="340"/>
      <c r="AB10" s="340"/>
      <c r="AC10" s="340"/>
      <c r="AD10" s="361" t="s">
        <v>156</v>
      </c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121"/>
    </row>
    <row r="11" spans="1:56" s="123" customFormat="1" ht="18">
      <c r="B11" s="121"/>
      <c r="C11" s="121"/>
      <c r="D11" s="121"/>
      <c r="E11" s="121"/>
      <c r="F11" s="121"/>
      <c r="G11" s="121"/>
      <c r="H11" s="341" t="s">
        <v>90</v>
      </c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341" t="s">
        <v>91</v>
      </c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121"/>
    </row>
    <row r="12" spans="1:56" s="123" customFormat="1" ht="19">
      <c r="A12" s="353" t="s">
        <v>92</v>
      </c>
      <c r="B12" s="336"/>
      <c r="C12" s="336"/>
      <c r="D12" s="336"/>
      <c r="E12" s="336"/>
      <c r="F12" s="336"/>
      <c r="G12" s="336"/>
      <c r="H12" s="336"/>
      <c r="I12" s="349" t="s">
        <v>155</v>
      </c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121"/>
      <c r="AH12" s="121"/>
      <c r="AI12" s="121"/>
      <c r="AJ12" s="359" t="s">
        <v>68</v>
      </c>
      <c r="AK12" s="344"/>
      <c r="AL12" s="344"/>
      <c r="AM12" s="344"/>
      <c r="AN12" s="344"/>
      <c r="AO12" s="344"/>
      <c r="AP12" s="344"/>
      <c r="AQ12" s="120"/>
      <c r="AR12" s="119"/>
      <c r="AS12" s="360" t="s">
        <v>140</v>
      </c>
      <c r="AT12" s="360"/>
      <c r="AU12" s="360"/>
      <c r="AV12" s="360"/>
      <c r="AW12" s="360"/>
      <c r="AX12" s="360"/>
      <c r="AY12" s="360"/>
      <c r="AZ12" s="360"/>
      <c r="BA12" s="360"/>
      <c r="BB12" s="112"/>
      <c r="BC12" s="112"/>
      <c r="BD12" s="112"/>
    </row>
    <row r="13" spans="1:56" s="123" customFormat="1" ht="19">
      <c r="B13" s="121"/>
      <c r="C13" s="121"/>
      <c r="D13" s="121"/>
      <c r="E13" s="121"/>
      <c r="F13" s="121"/>
      <c r="G13" s="121"/>
      <c r="H13" s="121"/>
      <c r="I13" s="341" t="s">
        <v>93</v>
      </c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121"/>
      <c r="AH13" s="121"/>
      <c r="AI13" s="121"/>
      <c r="AJ13" s="119"/>
      <c r="AK13" s="119"/>
      <c r="AL13" s="119"/>
      <c r="AM13" s="119"/>
      <c r="AN13" s="119"/>
      <c r="AO13" s="119"/>
      <c r="AP13" s="119"/>
      <c r="AQ13" s="119"/>
      <c r="AR13" s="119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</row>
    <row r="14" spans="1:56" s="123" customFormat="1" ht="19">
      <c r="A14" s="353" t="s">
        <v>94</v>
      </c>
      <c r="B14" s="336"/>
      <c r="C14" s="336"/>
      <c r="D14" s="336"/>
      <c r="E14" s="336"/>
      <c r="F14" s="336"/>
      <c r="G14" s="336"/>
      <c r="H14" s="336"/>
      <c r="I14" s="354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121"/>
      <c r="AH14" s="121"/>
      <c r="AI14" s="121"/>
      <c r="AJ14" s="250" t="s">
        <v>69</v>
      </c>
      <c r="AK14" s="290"/>
      <c r="AL14" s="290"/>
      <c r="AM14" s="290"/>
      <c r="AN14" s="291"/>
      <c r="AO14" s="292" t="s">
        <v>157</v>
      </c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112"/>
    </row>
    <row r="15" spans="1:56" s="123" customFormat="1" ht="18">
      <c r="B15" s="121"/>
      <c r="C15" s="121"/>
      <c r="D15" s="121"/>
      <c r="E15" s="121"/>
      <c r="F15" s="121"/>
      <c r="G15" s="121"/>
      <c r="H15" s="121"/>
      <c r="I15" s="341" t="s">
        <v>95</v>
      </c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</row>
    <row r="16" spans="1:56" s="123" customFormat="1" ht="18">
      <c r="A16" s="347" t="s">
        <v>101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9" t="s">
        <v>172</v>
      </c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</row>
    <row r="17" spans="1:56" s="123" customFormat="1" ht="18">
      <c r="B17" s="121"/>
      <c r="C17" s="121"/>
      <c r="D17" s="121"/>
      <c r="E17" s="121"/>
      <c r="F17" s="121"/>
      <c r="G17" s="121"/>
      <c r="H17" s="121"/>
      <c r="I17" s="345" t="s">
        <v>100</v>
      </c>
      <c r="J17" s="346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</row>
    <row r="18" spans="1:56" ht="19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</row>
    <row r="19" spans="1:56" s="6" customFormat="1" ht="16.25" hidden="1" customHeight="1">
      <c r="A19" s="5" t="s">
        <v>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7"/>
      <c r="BD19" s="7"/>
    </row>
    <row r="20" spans="1:56" s="6" customFormat="1" ht="7.25" hidden="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7"/>
      <c r="BD20" s="7"/>
    </row>
    <row r="21" spans="1:56" s="6" customFormat="1" ht="16.25" hidden="1" customHeight="1">
      <c r="A21" s="107" t="s">
        <v>2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2"/>
      <c r="S21" s="2"/>
      <c r="T21" s="2"/>
      <c r="U21" s="2"/>
      <c r="V21" s="2"/>
      <c r="W21" s="2"/>
      <c r="X21" s="2"/>
      <c r="Y21" s="5"/>
      <c r="Z21" s="5"/>
      <c r="AA21" s="5"/>
      <c r="AB21" s="5"/>
      <c r="AC21" s="5"/>
      <c r="AD21" s="5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7"/>
      <c r="BD21" s="7"/>
    </row>
    <row r="22" spans="1:56" s="6" customFormat="1" ht="7.25" hidden="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7"/>
      <c r="BD22" s="7"/>
    </row>
    <row r="23" spans="1:56" s="6" customFormat="1" ht="16.25" hidden="1" customHeight="1">
      <c r="A23" s="107" t="s">
        <v>3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2"/>
      <c r="U23" s="2"/>
      <c r="V23" s="2"/>
      <c r="W23" s="2"/>
      <c r="X23" s="2"/>
      <c r="Y23" s="2"/>
      <c r="Z23" s="2"/>
      <c r="AA23" s="2"/>
      <c r="AB23" s="2"/>
      <c r="AC23" s="5"/>
      <c r="AD23" s="5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7"/>
      <c r="BD23" s="7"/>
    </row>
    <row r="24" spans="1:56" ht="16">
      <c r="A24" s="370" t="s">
        <v>4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</row>
    <row r="25" spans="1:56" ht="3.5" customHeight="1" thickBot="1">
      <c r="A25" s="1"/>
      <c r="B25" s="8"/>
      <c r="C25" s="1"/>
      <c r="D25" s="1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8"/>
      <c r="V25" s="8"/>
      <c r="W25" s="8"/>
      <c r="X25" s="8"/>
      <c r="Y25" s="8"/>
      <c r="Z25" s="10"/>
      <c r="AA25" s="1"/>
      <c r="AB25" s="1"/>
      <c r="AC25" s="1"/>
      <c r="AD25" s="1"/>
      <c r="AE25" s="1"/>
      <c r="AF25" s="1"/>
      <c r="AG25" s="1"/>
      <c r="AH25" s="1"/>
      <c r="AI25" s="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6" s="12" customFormat="1" ht="19" customHeight="1" thickBot="1">
      <c r="A26" s="108"/>
      <c r="B26" s="109"/>
      <c r="C26" s="373" t="s">
        <v>5</v>
      </c>
      <c r="D26" s="371"/>
      <c r="E26" s="371"/>
      <c r="F26" s="374"/>
      <c r="G26" s="331" t="s">
        <v>6</v>
      </c>
      <c r="H26" s="371"/>
      <c r="I26" s="371"/>
      <c r="J26" s="371"/>
      <c r="K26" s="374"/>
      <c r="L26" s="331" t="s">
        <v>7</v>
      </c>
      <c r="M26" s="371"/>
      <c r="N26" s="371"/>
      <c r="O26" s="374"/>
      <c r="P26" s="331" t="s">
        <v>8</v>
      </c>
      <c r="Q26" s="371"/>
      <c r="R26" s="371"/>
      <c r="S26" s="374"/>
      <c r="T26" s="375" t="s">
        <v>9</v>
      </c>
      <c r="U26" s="376"/>
      <c r="V26" s="371"/>
      <c r="W26" s="371"/>
      <c r="X26" s="374"/>
      <c r="Y26" s="331" t="s">
        <v>10</v>
      </c>
      <c r="Z26" s="371"/>
      <c r="AA26" s="371"/>
      <c r="AB26" s="374"/>
      <c r="AC26" s="331" t="s">
        <v>11</v>
      </c>
      <c r="AD26" s="371"/>
      <c r="AE26" s="371"/>
      <c r="AF26" s="374"/>
      <c r="AG26" s="331" t="s">
        <v>12</v>
      </c>
      <c r="AH26" s="371"/>
      <c r="AI26" s="371"/>
      <c r="AJ26" s="371"/>
      <c r="AK26" s="374"/>
      <c r="AL26" s="331" t="s">
        <v>13</v>
      </c>
      <c r="AM26" s="371"/>
      <c r="AN26" s="371"/>
      <c r="AO26" s="374"/>
      <c r="AP26" s="331" t="s">
        <v>14</v>
      </c>
      <c r="AQ26" s="371"/>
      <c r="AR26" s="371"/>
      <c r="AS26" s="374"/>
      <c r="AT26" s="331" t="s">
        <v>15</v>
      </c>
      <c r="AU26" s="332"/>
      <c r="AV26" s="332"/>
      <c r="AW26" s="332"/>
      <c r="AX26" s="333"/>
      <c r="AY26" s="331" t="s">
        <v>16</v>
      </c>
      <c r="AZ26" s="371"/>
      <c r="BA26" s="371"/>
      <c r="BB26" s="372"/>
    </row>
    <row r="27" spans="1:56" ht="17" customHeight="1" thickTop="1">
      <c r="A27" s="366" t="s">
        <v>17</v>
      </c>
      <c r="B27" s="367"/>
      <c r="C27" s="13" t="s">
        <v>18</v>
      </c>
      <c r="D27" s="14" t="s">
        <v>19</v>
      </c>
      <c r="E27" s="14" t="s">
        <v>18</v>
      </c>
      <c r="F27" s="15" t="s">
        <v>19</v>
      </c>
      <c r="G27" s="13" t="s">
        <v>18</v>
      </c>
      <c r="H27" s="16" t="s">
        <v>19</v>
      </c>
      <c r="I27" s="16" t="s">
        <v>18</v>
      </c>
      <c r="J27" s="16" t="s">
        <v>19</v>
      </c>
      <c r="K27" s="17" t="s">
        <v>18</v>
      </c>
      <c r="L27" s="13" t="s">
        <v>19</v>
      </c>
      <c r="M27" s="16" t="s">
        <v>18</v>
      </c>
      <c r="N27" s="14" t="s">
        <v>19</v>
      </c>
      <c r="O27" s="18" t="s">
        <v>18</v>
      </c>
      <c r="P27" s="114" t="s">
        <v>19</v>
      </c>
      <c r="Q27" s="115" t="s">
        <v>18</v>
      </c>
      <c r="R27" s="115" t="s">
        <v>19</v>
      </c>
      <c r="S27" s="19" t="s">
        <v>18</v>
      </c>
      <c r="T27" s="14" t="s">
        <v>19</v>
      </c>
      <c r="U27" s="16" t="s">
        <v>18</v>
      </c>
      <c r="V27" s="16" t="s">
        <v>19</v>
      </c>
      <c r="W27" s="16" t="s">
        <v>18</v>
      </c>
      <c r="X27" s="19" t="s">
        <v>19</v>
      </c>
      <c r="Y27" s="13" t="s">
        <v>18</v>
      </c>
      <c r="Z27" s="16" t="s">
        <v>19</v>
      </c>
      <c r="AA27" s="16" t="s">
        <v>18</v>
      </c>
      <c r="AB27" s="19" t="s">
        <v>19</v>
      </c>
      <c r="AC27" s="13" t="s">
        <v>18</v>
      </c>
      <c r="AD27" s="16" t="s">
        <v>19</v>
      </c>
      <c r="AE27" s="16" t="s">
        <v>18</v>
      </c>
      <c r="AF27" s="19" t="s">
        <v>19</v>
      </c>
      <c r="AG27" s="13" t="s">
        <v>18</v>
      </c>
      <c r="AH27" s="16" t="s">
        <v>19</v>
      </c>
      <c r="AI27" s="16" t="s">
        <v>18</v>
      </c>
      <c r="AJ27" s="16" t="s">
        <v>19</v>
      </c>
      <c r="AK27" s="19" t="s">
        <v>18</v>
      </c>
      <c r="AL27" s="13" t="s">
        <v>19</v>
      </c>
      <c r="AM27" s="16" t="s">
        <v>18</v>
      </c>
      <c r="AN27" s="16" t="s">
        <v>19</v>
      </c>
      <c r="AO27" s="19" t="s">
        <v>18</v>
      </c>
      <c r="AP27" s="13" t="s">
        <v>19</v>
      </c>
      <c r="AQ27" s="16" t="s">
        <v>18</v>
      </c>
      <c r="AR27" s="16" t="s">
        <v>19</v>
      </c>
      <c r="AS27" s="17" t="s">
        <v>18</v>
      </c>
      <c r="AT27" s="13" t="s">
        <v>19</v>
      </c>
      <c r="AU27" s="16" t="s">
        <v>18</v>
      </c>
      <c r="AV27" s="16" t="s">
        <v>19</v>
      </c>
      <c r="AW27" s="16" t="s">
        <v>18</v>
      </c>
      <c r="AX27" s="19" t="s">
        <v>19</v>
      </c>
      <c r="AY27" s="13" t="s">
        <v>18</v>
      </c>
      <c r="AZ27" s="16" t="s">
        <v>19</v>
      </c>
      <c r="BA27" s="16" t="s">
        <v>18</v>
      </c>
      <c r="BB27" s="20" t="s">
        <v>19</v>
      </c>
    </row>
    <row r="28" spans="1:56" ht="17" customHeight="1" thickBot="1">
      <c r="A28" s="368"/>
      <c r="B28" s="369"/>
      <c r="C28" s="21">
        <v>1</v>
      </c>
      <c r="D28" s="22">
        <f>C28+1</f>
        <v>2</v>
      </c>
      <c r="E28" s="22">
        <f t="shared" ref="E28:BB28" si="0">D28+1</f>
        <v>3</v>
      </c>
      <c r="F28" s="23">
        <f t="shared" si="0"/>
        <v>4</v>
      </c>
      <c r="G28" s="21">
        <f t="shared" si="0"/>
        <v>5</v>
      </c>
      <c r="H28" s="24">
        <f t="shared" si="0"/>
        <v>6</v>
      </c>
      <c r="I28" s="24">
        <f t="shared" si="0"/>
        <v>7</v>
      </c>
      <c r="J28" s="24">
        <f t="shared" si="0"/>
        <v>8</v>
      </c>
      <c r="K28" s="23">
        <f t="shared" si="0"/>
        <v>9</v>
      </c>
      <c r="L28" s="21">
        <f t="shared" si="0"/>
        <v>10</v>
      </c>
      <c r="M28" s="22">
        <f t="shared" si="0"/>
        <v>11</v>
      </c>
      <c r="N28" s="22">
        <f t="shared" si="0"/>
        <v>12</v>
      </c>
      <c r="O28" s="25">
        <f t="shared" si="0"/>
        <v>13</v>
      </c>
      <c r="P28" s="21">
        <f t="shared" si="0"/>
        <v>14</v>
      </c>
      <c r="Q28" s="24">
        <f t="shared" si="0"/>
        <v>15</v>
      </c>
      <c r="R28" s="24">
        <f t="shared" si="0"/>
        <v>16</v>
      </c>
      <c r="S28" s="23">
        <f t="shared" si="0"/>
        <v>17</v>
      </c>
      <c r="T28" s="21">
        <f t="shared" si="0"/>
        <v>18</v>
      </c>
      <c r="U28" s="24">
        <f t="shared" si="0"/>
        <v>19</v>
      </c>
      <c r="V28" s="24">
        <f t="shared" si="0"/>
        <v>20</v>
      </c>
      <c r="W28" s="24">
        <f t="shared" si="0"/>
        <v>21</v>
      </c>
      <c r="X28" s="25">
        <f t="shared" si="0"/>
        <v>22</v>
      </c>
      <c r="Y28" s="21">
        <f t="shared" si="0"/>
        <v>23</v>
      </c>
      <c r="Z28" s="24">
        <f t="shared" si="0"/>
        <v>24</v>
      </c>
      <c r="AA28" s="24">
        <f t="shared" si="0"/>
        <v>25</v>
      </c>
      <c r="AB28" s="25">
        <f t="shared" si="0"/>
        <v>26</v>
      </c>
      <c r="AC28" s="21">
        <f t="shared" si="0"/>
        <v>27</v>
      </c>
      <c r="AD28" s="24">
        <f t="shared" si="0"/>
        <v>28</v>
      </c>
      <c r="AE28" s="24">
        <f t="shared" si="0"/>
        <v>29</v>
      </c>
      <c r="AF28" s="25">
        <f t="shared" si="0"/>
        <v>30</v>
      </c>
      <c r="AG28" s="21">
        <f t="shared" si="0"/>
        <v>31</v>
      </c>
      <c r="AH28" s="24">
        <f t="shared" si="0"/>
        <v>32</v>
      </c>
      <c r="AI28" s="24">
        <f t="shared" si="0"/>
        <v>33</v>
      </c>
      <c r="AJ28" s="24">
        <f t="shared" si="0"/>
        <v>34</v>
      </c>
      <c r="AK28" s="25">
        <f t="shared" si="0"/>
        <v>35</v>
      </c>
      <c r="AL28" s="21">
        <f t="shared" si="0"/>
        <v>36</v>
      </c>
      <c r="AM28" s="24">
        <f t="shared" si="0"/>
        <v>37</v>
      </c>
      <c r="AN28" s="24">
        <f t="shared" si="0"/>
        <v>38</v>
      </c>
      <c r="AO28" s="25">
        <f t="shared" si="0"/>
        <v>39</v>
      </c>
      <c r="AP28" s="21">
        <f t="shared" si="0"/>
        <v>40</v>
      </c>
      <c r="AQ28" s="24">
        <f t="shared" si="0"/>
        <v>41</v>
      </c>
      <c r="AR28" s="24">
        <f t="shared" si="0"/>
        <v>42</v>
      </c>
      <c r="AS28" s="23">
        <f t="shared" si="0"/>
        <v>43</v>
      </c>
      <c r="AT28" s="21">
        <f t="shared" si="0"/>
        <v>44</v>
      </c>
      <c r="AU28" s="24">
        <f t="shared" si="0"/>
        <v>45</v>
      </c>
      <c r="AV28" s="24">
        <f>AU28+1</f>
        <v>46</v>
      </c>
      <c r="AW28" s="24">
        <f t="shared" si="0"/>
        <v>47</v>
      </c>
      <c r="AX28" s="25">
        <f t="shared" si="0"/>
        <v>48</v>
      </c>
      <c r="AY28" s="21">
        <f t="shared" si="0"/>
        <v>49</v>
      </c>
      <c r="AZ28" s="24">
        <f t="shared" si="0"/>
        <v>50</v>
      </c>
      <c r="BA28" s="24">
        <f t="shared" si="0"/>
        <v>51</v>
      </c>
      <c r="BB28" s="222">
        <f t="shared" si="0"/>
        <v>52</v>
      </c>
    </row>
    <row r="29" spans="1:56" s="26" customFormat="1" ht="20" customHeight="1" thickTop="1" thickBot="1">
      <c r="A29" s="362" t="s">
        <v>20</v>
      </c>
      <c r="B29" s="363"/>
      <c r="C29" s="223" t="s">
        <v>135</v>
      </c>
      <c r="D29" s="224" t="s">
        <v>135</v>
      </c>
      <c r="E29" s="224" t="s">
        <v>135</v>
      </c>
      <c r="F29" s="225" t="s">
        <v>135</v>
      </c>
      <c r="G29" s="226" t="s">
        <v>135</v>
      </c>
      <c r="H29" s="227" t="s">
        <v>135</v>
      </c>
      <c r="I29" s="227" t="s">
        <v>135</v>
      </c>
      <c r="J29" s="227" t="s">
        <v>135</v>
      </c>
      <c r="K29" s="228" t="s">
        <v>135</v>
      </c>
      <c r="L29" s="226" t="s">
        <v>135</v>
      </c>
      <c r="M29" s="224" t="s">
        <v>135</v>
      </c>
      <c r="N29" s="224" t="s">
        <v>135</v>
      </c>
      <c r="O29" s="229" t="s">
        <v>135</v>
      </c>
      <c r="P29" s="226" t="s">
        <v>135</v>
      </c>
      <c r="Q29" s="227" t="s">
        <v>75</v>
      </c>
      <c r="R29" s="227" t="s">
        <v>75</v>
      </c>
      <c r="S29" s="230" t="s">
        <v>75</v>
      </c>
      <c r="T29" s="226" t="s">
        <v>21</v>
      </c>
      <c r="U29" s="227" t="s">
        <v>21</v>
      </c>
      <c r="V29" s="227" t="s">
        <v>21</v>
      </c>
      <c r="W29" s="227" t="s">
        <v>135</v>
      </c>
      <c r="X29" s="230" t="s">
        <v>135</v>
      </c>
      <c r="Y29" s="226" t="s">
        <v>135</v>
      </c>
      <c r="Z29" s="227" t="s">
        <v>135</v>
      </c>
      <c r="AA29" s="227" t="s">
        <v>135</v>
      </c>
      <c r="AB29" s="230" t="s">
        <v>135</v>
      </c>
      <c r="AC29" s="226" t="s">
        <v>135</v>
      </c>
      <c r="AD29" s="227" t="s">
        <v>135</v>
      </c>
      <c r="AE29" s="227" t="s">
        <v>135</v>
      </c>
      <c r="AF29" s="228" t="s">
        <v>135</v>
      </c>
      <c r="AG29" s="226" t="s">
        <v>135</v>
      </c>
      <c r="AH29" s="227" t="s">
        <v>135</v>
      </c>
      <c r="AI29" s="227" t="s">
        <v>135</v>
      </c>
      <c r="AJ29" s="227" t="s">
        <v>135</v>
      </c>
      <c r="AK29" s="230" t="s">
        <v>75</v>
      </c>
      <c r="AL29" s="224" t="s">
        <v>75</v>
      </c>
      <c r="AM29" s="227" t="s">
        <v>75</v>
      </c>
      <c r="AN29" s="227" t="s">
        <v>136</v>
      </c>
      <c r="AO29" s="227" t="s">
        <v>136</v>
      </c>
      <c r="AP29" s="226" t="s">
        <v>136</v>
      </c>
      <c r="AQ29" s="227" t="s">
        <v>136</v>
      </c>
      <c r="AR29" s="224" t="s">
        <v>136</v>
      </c>
      <c r="AS29" s="231" t="s">
        <v>21</v>
      </c>
      <c r="AT29" s="232" t="s">
        <v>21</v>
      </c>
      <c r="AU29" s="233" t="s">
        <v>21</v>
      </c>
      <c r="AV29" s="233" t="s">
        <v>21</v>
      </c>
      <c r="AW29" s="233" t="s">
        <v>21</v>
      </c>
      <c r="AX29" s="231" t="s">
        <v>21</v>
      </c>
      <c r="AY29" s="232" t="s">
        <v>21</v>
      </c>
      <c r="AZ29" s="233" t="s">
        <v>21</v>
      </c>
      <c r="BA29" s="233" t="s">
        <v>21</v>
      </c>
      <c r="BB29" s="234" t="s">
        <v>21</v>
      </c>
    </row>
    <row r="30" spans="1:56" s="26" customFormat="1" ht="20" customHeight="1" thickBot="1">
      <c r="A30" s="364" t="s">
        <v>22</v>
      </c>
      <c r="B30" s="365"/>
      <c r="C30" s="223" t="s">
        <v>137</v>
      </c>
      <c r="D30" s="224" t="s">
        <v>137</v>
      </c>
      <c r="E30" s="224" t="s">
        <v>137</v>
      </c>
      <c r="F30" s="225" t="s">
        <v>137</v>
      </c>
      <c r="G30" s="226" t="s">
        <v>137</v>
      </c>
      <c r="H30" s="227" t="s">
        <v>137</v>
      </c>
      <c r="I30" s="227" t="s">
        <v>136</v>
      </c>
      <c r="J30" s="227" t="s">
        <v>136</v>
      </c>
      <c r="K30" s="227" t="s">
        <v>136</v>
      </c>
      <c r="L30" s="227" t="s">
        <v>136</v>
      </c>
      <c r="M30" s="227" t="s">
        <v>136</v>
      </c>
      <c r="N30" s="227" t="s">
        <v>136</v>
      </c>
      <c r="O30" s="227" t="s">
        <v>136</v>
      </c>
      <c r="P30" s="227" t="s">
        <v>136</v>
      </c>
      <c r="Q30" s="227" t="s">
        <v>138</v>
      </c>
      <c r="R30" s="227" t="s">
        <v>139</v>
      </c>
      <c r="S30" s="235" t="s">
        <v>139</v>
      </c>
      <c r="T30" s="31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</row>
    <row r="31" spans="1:56" s="26" customFormat="1" ht="7.2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  <c r="V31" s="28"/>
      <c r="W31" s="28"/>
      <c r="X31" s="28"/>
      <c r="Y31" s="28"/>
      <c r="Z31" s="29"/>
      <c r="AA31" s="29"/>
      <c r="AB31" s="28"/>
      <c r="AC31" s="28"/>
      <c r="AD31" s="28"/>
      <c r="AE31" s="28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8"/>
      <c r="AS31" s="28"/>
      <c r="AT31" s="28"/>
      <c r="AU31" s="27"/>
      <c r="AV31" s="27"/>
      <c r="AW31" s="27"/>
      <c r="AX31" s="27"/>
      <c r="AY31" s="27"/>
      <c r="AZ31" s="27"/>
      <c r="BA31" s="27"/>
      <c r="BB31" s="27"/>
    </row>
    <row r="32" spans="1:56" s="30" customFormat="1" ht="17" customHeight="1">
      <c r="A32" s="378" t="s">
        <v>174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8"/>
      <c r="AF32" s="378"/>
      <c r="AG32" s="378"/>
      <c r="AH32" s="378"/>
      <c r="AI32" s="378"/>
      <c r="AJ32" s="378"/>
      <c r="AK32" s="378"/>
      <c r="AL32" s="378"/>
      <c r="AM32" s="378"/>
      <c r="AN32" s="378"/>
      <c r="AO32" s="378"/>
      <c r="AP32" s="378"/>
      <c r="AQ32" s="378"/>
      <c r="AR32" s="378"/>
      <c r="AS32" s="378"/>
      <c r="AT32" s="378"/>
      <c r="AU32" s="378"/>
      <c r="AV32" s="378"/>
      <c r="AW32" s="378"/>
      <c r="AX32" s="378"/>
      <c r="AY32" s="378"/>
      <c r="AZ32" s="378"/>
      <c r="BA32" s="378"/>
      <c r="BB32" s="378"/>
    </row>
    <row r="33" spans="1:54" ht="5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1"/>
      <c r="V33" s="11"/>
      <c r="W33" s="1"/>
      <c r="X33" s="1"/>
      <c r="Y33" s="1"/>
      <c r="Z33" s="1"/>
      <c r="AA33" s="1"/>
      <c r="AB33" s="1"/>
      <c r="AC33" s="1"/>
      <c r="AD33" s="1"/>
      <c r="AE33" s="1"/>
      <c r="AF33" s="28"/>
      <c r="AG33" s="32"/>
      <c r="AH33" s="33"/>
      <c r="AI33" s="33"/>
      <c r="AJ33" s="33"/>
      <c r="AK33" s="33"/>
      <c r="AL33" s="33"/>
      <c r="AM33" s="33"/>
      <c r="AN33" s="1"/>
      <c r="AO33" s="1"/>
      <c r="AP33" s="1"/>
      <c r="AQ33" s="105"/>
      <c r="AR33" s="105"/>
      <c r="AS33" s="1"/>
      <c r="AT33" s="1"/>
      <c r="AU33" s="1"/>
      <c r="AV33" s="1"/>
      <c r="AW33" s="27"/>
      <c r="AX33" s="27"/>
      <c r="AY33" s="4"/>
      <c r="AZ33" s="1"/>
      <c r="BA33" s="1"/>
      <c r="BB33" s="34"/>
    </row>
    <row r="34" spans="1:54" ht="16">
      <c r="A34" s="387" t="s">
        <v>23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5"/>
      <c r="Z34" s="387" t="s">
        <v>24</v>
      </c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5"/>
      <c r="AL34" s="387" t="s">
        <v>76</v>
      </c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</row>
    <row r="35" spans="1:54" ht="2.5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85.25" customHeight="1" thickBot="1">
      <c r="A36" s="388" t="s">
        <v>25</v>
      </c>
      <c r="B36" s="382"/>
      <c r="C36" s="382"/>
      <c r="D36" s="382" t="s">
        <v>26</v>
      </c>
      <c r="E36" s="382"/>
      <c r="F36" s="382"/>
      <c r="G36" s="382" t="s">
        <v>27</v>
      </c>
      <c r="H36" s="382"/>
      <c r="I36" s="382"/>
      <c r="J36" s="382" t="s">
        <v>28</v>
      </c>
      <c r="K36" s="382"/>
      <c r="L36" s="382"/>
      <c r="M36" s="382" t="s">
        <v>79</v>
      </c>
      <c r="N36" s="382"/>
      <c r="O36" s="382"/>
      <c r="P36" s="386" t="s">
        <v>78</v>
      </c>
      <c r="Q36" s="386"/>
      <c r="R36" s="386"/>
      <c r="S36" s="382" t="s">
        <v>29</v>
      </c>
      <c r="T36" s="382"/>
      <c r="U36" s="382"/>
      <c r="V36" s="382" t="s">
        <v>30</v>
      </c>
      <c r="W36" s="382"/>
      <c r="X36" s="383"/>
      <c r="Y36" s="1"/>
      <c r="Z36" s="388" t="s">
        <v>31</v>
      </c>
      <c r="AA36" s="382"/>
      <c r="AB36" s="382"/>
      <c r="AC36" s="382"/>
      <c r="AD36" s="382"/>
      <c r="AE36" s="382"/>
      <c r="AF36" s="382"/>
      <c r="AG36" s="382" t="s">
        <v>32</v>
      </c>
      <c r="AH36" s="382"/>
      <c r="AI36" s="382" t="s">
        <v>33</v>
      </c>
      <c r="AJ36" s="383"/>
      <c r="AK36" s="1"/>
      <c r="AL36" s="389" t="s">
        <v>77</v>
      </c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1"/>
      <c r="BA36" s="382" t="s">
        <v>32</v>
      </c>
      <c r="BB36" s="383"/>
    </row>
    <row r="37" spans="1:54" ht="20.5" customHeight="1" thickTop="1">
      <c r="A37" s="384">
        <v>1</v>
      </c>
      <c r="B37" s="385"/>
      <c r="C37" s="385"/>
      <c r="D37" s="379">
        <v>28</v>
      </c>
      <c r="E37" s="379"/>
      <c r="F37" s="379"/>
      <c r="G37" s="379">
        <v>6</v>
      </c>
      <c r="H37" s="379"/>
      <c r="I37" s="379"/>
      <c r="J37" s="379"/>
      <c r="K37" s="379"/>
      <c r="L37" s="379"/>
      <c r="M37" s="379"/>
      <c r="N37" s="379"/>
      <c r="O37" s="379"/>
      <c r="P37" s="379">
        <v>5</v>
      </c>
      <c r="Q37" s="379"/>
      <c r="R37" s="379"/>
      <c r="S37" s="379">
        <v>13</v>
      </c>
      <c r="T37" s="379"/>
      <c r="U37" s="379"/>
      <c r="V37" s="380">
        <f>SUM(D37:U37)</f>
        <v>52</v>
      </c>
      <c r="W37" s="380"/>
      <c r="X37" s="381"/>
      <c r="Y37" s="1"/>
      <c r="Z37" s="431" t="s">
        <v>171</v>
      </c>
      <c r="AA37" s="432"/>
      <c r="AB37" s="432"/>
      <c r="AC37" s="432"/>
      <c r="AD37" s="432"/>
      <c r="AE37" s="432"/>
      <c r="AF37" s="432"/>
      <c r="AG37" s="433">
        <v>3</v>
      </c>
      <c r="AH37" s="433"/>
      <c r="AI37" s="433">
        <v>6</v>
      </c>
      <c r="AJ37" s="434"/>
      <c r="AK37" s="1"/>
      <c r="AL37" s="399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1"/>
      <c r="BA37" s="408">
        <v>3</v>
      </c>
      <c r="BB37" s="409"/>
    </row>
    <row r="38" spans="1:54" ht="20.5" customHeight="1" thickBot="1">
      <c r="A38" s="397">
        <v>2</v>
      </c>
      <c r="B38" s="398"/>
      <c r="C38" s="398"/>
      <c r="D38" s="392"/>
      <c r="E38" s="392"/>
      <c r="F38" s="392"/>
      <c r="G38" s="392"/>
      <c r="H38" s="392"/>
      <c r="I38" s="392"/>
      <c r="J38" s="392">
        <v>6</v>
      </c>
      <c r="K38" s="392"/>
      <c r="L38" s="392"/>
      <c r="M38" s="392">
        <v>3</v>
      </c>
      <c r="N38" s="392"/>
      <c r="O38" s="392"/>
      <c r="P38" s="392">
        <v>8</v>
      </c>
      <c r="Q38" s="392"/>
      <c r="R38" s="392"/>
      <c r="S38" s="392"/>
      <c r="T38" s="392"/>
      <c r="U38" s="392"/>
      <c r="V38" s="414">
        <f>SUM(D38:U38)</f>
        <v>17</v>
      </c>
      <c r="W38" s="414"/>
      <c r="X38" s="415"/>
      <c r="Y38" s="1"/>
      <c r="Z38" s="431"/>
      <c r="AA38" s="432"/>
      <c r="AB38" s="432"/>
      <c r="AC38" s="432"/>
      <c r="AD38" s="432"/>
      <c r="AE38" s="432"/>
      <c r="AF38" s="432"/>
      <c r="AG38" s="433"/>
      <c r="AH38" s="433"/>
      <c r="AI38" s="433"/>
      <c r="AJ38" s="434"/>
      <c r="AK38" s="1"/>
      <c r="AL38" s="402"/>
      <c r="AM38" s="403"/>
      <c r="AN38" s="403"/>
      <c r="AO38" s="403"/>
      <c r="AP38" s="403"/>
      <c r="AQ38" s="403"/>
      <c r="AR38" s="403"/>
      <c r="AS38" s="403"/>
      <c r="AT38" s="403"/>
      <c r="AU38" s="403"/>
      <c r="AV38" s="403"/>
      <c r="AW38" s="403"/>
      <c r="AX38" s="403"/>
      <c r="AY38" s="403"/>
      <c r="AZ38" s="404"/>
      <c r="BA38" s="410"/>
      <c r="BB38" s="411"/>
    </row>
    <row r="39" spans="1:54" ht="20.5" customHeight="1" thickTop="1" thickBot="1">
      <c r="A39" s="393" t="s">
        <v>30</v>
      </c>
      <c r="B39" s="394"/>
      <c r="C39" s="395"/>
      <c r="D39" s="396">
        <f>SUM(D37:F38)</f>
        <v>28</v>
      </c>
      <c r="E39" s="394"/>
      <c r="F39" s="395"/>
      <c r="G39" s="396">
        <f>SUM(G37:I38)</f>
        <v>6</v>
      </c>
      <c r="H39" s="394"/>
      <c r="I39" s="395"/>
      <c r="J39" s="396">
        <f>SUM(J37:L38)</f>
        <v>6</v>
      </c>
      <c r="K39" s="394"/>
      <c r="L39" s="395"/>
      <c r="M39" s="396">
        <f>SUM(M37:O38)</f>
        <v>3</v>
      </c>
      <c r="N39" s="394"/>
      <c r="O39" s="395"/>
      <c r="P39" s="396">
        <f>SUM(P37:R38)</f>
        <v>13</v>
      </c>
      <c r="Q39" s="394"/>
      <c r="R39" s="395"/>
      <c r="S39" s="396">
        <f>SUM(S37:U38)</f>
        <v>13</v>
      </c>
      <c r="T39" s="394"/>
      <c r="U39" s="395"/>
      <c r="V39" s="416">
        <f>SUM(V37:X38)</f>
        <v>69</v>
      </c>
      <c r="W39" s="417"/>
      <c r="X39" s="418"/>
      <c r="Y39" s="1"/>
      <c r="Z39" s="419"/>
      <c r="AA39" s="420"/>
      <c r="AB39" s="420"/>
      <c r="AC39" s="420"/>
      <c r="AD39" s="420"/>
      <c r="AE39" s="420"/>
      <c r="AF39" s="421"/>
      <c r="AG39" s="425"/>
      <c r="AH39" s="426"/>
      <c r="AI39" s="425"/>
      <c r="AJ39" s="429"/>
      <c r="AK39" s="1"/>
      <c r="AL39" s="405"/>
      <c r="AM39" s="406"/>
      <c r="AN39" s="406"/>
      <c r="AO39" s="406"/>
      <c r="AP39" s="406"/>
      <c r="AQ39" s="406"/>
      <c r="AR39" s="406"/>
      <c r="AS39" s="406"/>
      <c r="AT39" s="406"/>
      <c r="AU39" s="406"/>
      <c r="AV39" s="406"/>
      <c r="AW39" s="406"/>
      <c r="AX39" s="406"/>
      <c r="AY39" s="406"/>
      <c r="AZ39" s="407"/>
      <c r="BA39" s="410"/>
      <c r="BB39" s="411"/>
    </row>
    <row r="40" spans="1:54" ht="20.5" customHeight="1" thickBo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1"/>
      <c r="Z40" s="422"/>
      <c r="AA40" s="423"/>
      <c r="AB40" s="423"/>
      <c r="AC40" s="423"/>
      <c r="AD40" s="423"/>
      <c r="AE40" s="423"/>
      <c r="AF40" s="424"/>
      <c r="AG40" s="427"/>
      <c r="AH40" s="428"/>
      <c r="AI40" s="427"/>
      <c r="AJ40" s="430"/>
      <c r="AK40" s="1"/>
      <c r="AL40" s="399" t="s">
        <v>175</v>
      </c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400"/>
      <c r="AX40" s="400"/>
      <c r="AY40" s="400"/>
      <c r="AZ40" s="401"/>
      <c r="BA40" s="410"/>
      <c r="BB40" s="411"/>
    </row>
    <row r="41" spans="1:54" ht="20.5" customHeight="1">
      <c r="B41" s="37"/>
      <c r="C41" s="37"/>
      <c r="D41" s="37"/>
      <c r="E41" s="37"/>
      <c r="F41" s="37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0"/>
      <c r="Y41" s="1"/>
      <c r="AK41" s="1"/>
      <c r="AL41" s="402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4"/>
      <c r="BA41" s="410"/>
      <c r="BB41" s="411"/>
    </row>
    <row r="42" spans="1:54" ht="20.5" customHeight="1" thickBot="1">
      <c r="B42" s="37"/>
      <c r="C42" s="37"/>
      <c r="D42" s="37"/>
      <c r="E42" s="37"/>
      <c r="F42" s="37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40"/>
      <c r="Y42" s="1"/>
      <c r="AK42" s="1"/>
      <c r="AL42" s="405"/>
      <c r="AM42" s="406"/>
      <c r="AN42" s="406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7"/>
      <c r="BA42" s="412"/>
      <c r="BB42" s="413"/>
    </row>
    <row r="43" spans="1:54" ht="6" customHeight="1"/>
    <row r="44" spans="1:54" ht="13.5" customHeight="1"/>
    <row r="45" spans="1:54">
      <c r="AX45" s="41"/>
      <c r="AY45" s="41"/>
      <c r="AZ45" s="41"/>
    </row>
  </sheetData>
  <mergeCells count="98">
    <mergeCell ref="AL40:AZ42"/>
    <mergeCell ref="AL37:AZ39"/>
    <mergeCell ref="BA37:BB42"/>
    <mergeCell ref="S38:U38"/>
    <mergeCell ref="V38:X38"/>
    <mergeCell ref="S39:U39"/>
    <mergeCell ref="V39:X39"/>
    <mergeCell ref="Z39:AF40"/>
    <mergeCell ref="AG39:AH40"/>
    <mergeCell ref="AI39:AJ40"/>
    <mergeCell ref="Z37:AF38"/>
    <mergeCell ref="AG37:AH38"/>
    <mergeCell ref="AI37:AJ38"/>
    <mergeCell ref="P38:R38"/>
    <mergeCell ref="A39:C39"/>
    <mergeCell ref="D39:F39"/>
    <mergeCell ref="G39:I39"/>
    <mergeCell ref="J39:L39"/>
    <mergeCell ref="M39:O39"/>
    <mergeCell ref="P39:R39"/>
    <mergeCell ref="A38:C38"/>
    <mergeCell ref="D38:F38"/>
    <mergeCell ref="G38:I38"/>
    <mergeCell ref="J38:L38"/>
    <mergeCell ref="M38:O38"/>
    <mergeCell ref="Z34:AJ34"/>
    <mergeCell ref="AL34:BB34"/>
    <mergeCell ref="BA36:BB36"/>
    <mergeCell ref="A36:C36"/>
    <mergeCell ref="D36:F36"/>
    <mergeCell ref="G36:I36"/>
    <mergeCell ref="J36:L36"/>
    <mergeCell ref="M36:O36"/>
    <mergeCell ref="AL36:AZ36"/>
    <mergeCell ref="AI36:AJ36"/>
    <mergeCell ref="Z36:AF36"/>
    <mergeCell ref="AG36:AH36"/>
    <mergeCell ref="A5:N5"/>
    <mergeCell ref="AL26:AO26"/>
    <mergeCell ref="AP26:AS26"/>
    <mergeCell ref="A32:BB32"/>
    <mergeCell ref="P37:R37"/>
    <mergeCell ref="S37:U37"/>
    <mergeCell ref="V37:X37"/>
    <mergeCell ref="S36:U36"/>
    <mergeCell ref="V36:X36"/>
    <mergeCell ref="A37:C37"/>
    <mergeCell ref="D37:F37"/>
    <mergeCell ref="G37:I37"/>
    <mergeCell ref="J37:L37"/>
    <mergeCell ref="M37:O37"/>
    <mergeCell ref="P36:R36"/>
    <mergeCell ref="A34:X34"/>
    <mergeCell ref="A29:B29"/>
    <mergeCell ref="A30:B30"/>
    <mergeCell ref="A27:B28"/>
    <mergeCell ref="A24:BB24"/>
    <mergeCell ref="AY26:BB26"/>
    <mergeCell ref="C26:F26"/>
    <mergeCell ref="G26:K26"/>
    <mergeCell ref="L26:O26"/>
    <mergeCell ref="P26:S26"/>
    <mergeCell ref="T26:X26"/>
    <mergeCell ref="Y26:AB26"/>
    <mergeCell ref="AC26:AF26"/>
    <mergeCell ref="AG26:AK26"/>
    <mergeCell ref="I15:AF15"/>
    <mergeCell ref="Q5:AS5"/>
    <mergeCell ref="A2:L2"/>
    <mergeCell ref="M2:AT2"/>
    <mergeCell ref="A14:H14"/>
    <mergeCell ref="I14:AF14"/>
    <mergeCell ref="A6:N6"/>
    <mergeCell ref="A12:H12"/>
    <mergeCell ref="I12:AF12"/>
    <mergeCell ref="Q3:AS3"/>
    <mergeCell ref="AJ12:AP12"/>
    <mergeCell ref="AS12:BA12"/>
    <mergeCell ref="AD10:BA10"/>
    <mergeCell ref="I13:AF13"/>
    <mergeCell ref="AV2:BC2"/>
    <mergeCell ref="A4:N4"/>
    <mergeCell ref="AV1:BC1"/>
    <mergeCell ref="AV3:BC3"/>
    <mergeCell ref="AT26:AX26"/>
    <mergeCell ref="AV4:BC4"/>
    <mergeCell ref="A7:N7"/>
    <mergeCell ref="A1:L1"/>
    <mergeCell ref="H10:R10"/>
    <mergeCell ref="U10:AC10"/>
    <mergeCell ref="H11:R11"/>
    <mergeCell ref="AE11:BA11"/>
    <mergeCell ref="A10:G10"/>
    <mergeCell ref="I17:AF17"/>
    <mergeCell ref="A16:J16"/>
    <mergeCell ref="K16:AF16"/>
    <mergeCell ref="M1:AT1"/>
    <mergeCell ref="A3:N3"/>
  </mergeCells>
  <printOptions horizontalCentered="1" verticalCentered="1"/>
  <pageMargins left="0.19685039370078741" right="0.19685039370078741" top="0.19685039370078741" bottom="0.19685039370078741" header="0" footer="0"/>
  <pageSetup paperSize="9" scale="74" pageOrder="overThenDown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view="pageBreakPreview" zoomScale="91" zoomScaleNormal="100" zoomScaleSheetLayoutView="91" zoomScalePageLayoutView="75" workbookViewId="0">
      <selection activeCell="K18" sqref="K18"/>
    </sheetView>
  </sheetViews>
  <sheetFormatPr baseColWidth="10" defaultColWidth="8.83203125" defaultRowHeight="15"/>
  <sheetData>
    <row r="1" spans="1:14" ht="20">
      <c r="A1" s="339" t="s">
        <v>80</v>
      </c>
      <c r="B1" s="339"/>
      <c r="C1" s="339"/>
      <c r="D1" s="339"/>
      <c r="E1" s="339"/>
      <c r="F1" s="339"/>
      <c r="G1" s="339"/>
      <c r="H1" s="339"/>
      <c r="I1" s="436"/>
      <c r="J1" s="436"/>
      <c r="K1" s="436"/>
      <c r="L1" s="436"/>
      <c r="M1" s="436"/>
      <c r="N1" s="436"/>
    </row>
    <row r="2" spans="1:14" ht="19">
      <c r="A2" s="361" t="s">
        <v>99</v>
      </c>
      <c r="B2" s="361"/>
      <c r="C2" s="361"/>
      <c r="D2" s="361"/>
      <c r="E2" s="361"/>
      <c r="F2" s="361"/>
      <c r="G2" s="361"/>
      <c r="H2" s="361"/>
      <c r="I2" s="437"/>
      <c r="J2" s="437"/>
      <c r="K2" s="437"/>
      <c r="L2" s="437"/>
      <c r="M2" s="437"/>
      <c r="N2" s="437"/>
    </row>
    <row r="3" spans="1:14" ht="20">
      <c r="A3" s="117" t="s">
        <v>102</v>
      </c>
      <c r="C3" s="118"/>
      <c r="D3" s="145"/>
      <c r="E3" s="127"/>
      <c r="F3" s="127"/>
      <c r="G3" s="127"/>
      <c r="H3" s="116"/>
      <c r="I3" s="116"/>
      <c r="J3" s="116"/>
      <c r="K3" s="116"/>
      <c r="L3" s="116"/>
      <c r="M3" s="116"/>
      <c r="N3" s="116"/>
    </row>
    <row r="4" spans="1:14" ht="20">
      <c r="A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8">
      <c r="A5" s="438" t="s">
        <v>112</v>
      </c>
      <c r="B5" s="436"/>
      <c r="C5" s="436"/>
      <c r="D5" s="436"/>
      <c r="E5" s="179"/>
      <c r="F5" s="245"/>
      <c r="G5" s="245"/>
      <c r="H5" s="245"/>
      <c r="I5" s="245"/>
      <c r="J5" s="250" t="s">
        <v>113</v>
      </c>
      <c r="K5" s="180"/>
      <c r="L5" s="180"/>
      <c r="M5" s="180"/>
      <c r="N5" s="180"/>
    </row>
    <row r="6" spans="1:14" ht="38" customHeight="1">
      <c r="A6" s="439" t="s">
        <v>114</v>
      </c>
      <c r="B6" s="440"/>
      <c r="C6" s="440"/>
      <c r="D6" s="440"/>
      <c r="E6" s="436"/>
      <c r="F6" s="436"/>
      <c r="G6" s="436"/>
      <c r="H6" s="245"/>
      <c r="I6" s="245"/>
      <c r="J6" s="441" t="s">
        <v>115</v>
      </c>
      <c r="K6" s="436"/>
      <c r="L6" s="436"/>
      <c r="M6" s="436"/>
      <c r="N6" s="436"/>
    </row>
    <row r="7" spans="1:14" ht="18">
      <c r="A7" s="442" t="s">
        <v>116</v>
      </c>
      <c r="B7" s="436"/>
      <c r="C7" s="436"/>
      <c r="D7" s="436"/>
      <c r="E7" s="436"/>
      <c r="F7" s="436"/>
      <c r="G7" s="245"/>
      <c r="H7" s="245"/>
      <c r="I7" s="245"/>
      <c r="J7" s="188" t="s">
        <v>117</v>
      </c>
      <c r="K7" s="180"/>
      <c r="L7" s="180"/>
      <c r="M7" s="180"/>
      <c r="N7" s="180"/>
    </row>
    <row r="8" spans="1:14" ht="18">
      <c r="A8" s="188" t="s">
        <v>118</v>
      </c>
      <c r="B8" s="184"/>
      <c r="C8" s="184"/>
      <c r="D8" s="184"/>
      <c r="E8" s="184"/>
      <c r="F8" s="245"/>
      <c r="G8" s="245"/>
      <c r="H8" s="245"/>
      <c r="I8" s="245"/>
      <c r="J8" s="188"/>
      <c r="K8" s="245"/>
      <c r="L8" s="245"/>
      <c r="M8" s="245"/>
      <c r="N8" s="245"/>
    </row>
    <row r="9" spans="1:14" ht="18">
      <c r="A9" s="251" t="s">
        <v>119</v>
      </c>
      <c r="B9" s="184"/>
      <c r="C9" s="252"/>
      <c r="D9" s="252"/>
      <c r="E9" s="252"/>
      <c r="F9" s="245"/>
      <c r="G9" s="245"/>
      <c r="H9" s="245"/>
      <c r="I9" s="245"/>
      <c r="J9" s="442"/>
      <c r="K9" s="436"/>
      <c r="L9" s="436"/>
      <c r="M9" s="436"/>
      <c r="N9" s="436"/>
    </row>
    <row r="10" spans="1:14" ht="23.5" customHeight="1">
      <c r="A10" s="253"/>
      <c r="B10" s="250"/>
      <c r="C10" s="142"/>
      <c r="D10" s="142"/>
      <c r="E10" s="142"/>
      <c r="F10" s="142"/>
      <c r="G10" s="142"/>
      <c r="H10" s="245"/>
      <c r="I10" s="245"/>
      <c r="J10" s="189"/>
      <c r="K10" s="189"/>
      <c r="L10" s="189"/>
      <c r="M10" s="189"/>
      <c r="N10" s="189"/>
    </row>
    <row r="11" spans="1:14" ht="24.5" customHeight="1">
      <c r="A11" s="438" t="s">
        <v>120</v>
      </c>
      <c r="B11" s="436"/>
      <c r="C11" s="436"/>
      <c r="D11" s="436"/>
      <c r="E11" s="182"/>
      <c r="F11" s="182"/>
      <c r="G11" s="182"/>
      <c r="H11" s="245"/>
      <c r="I11" s="245"/>
      <c r="J11" s="250"/>
      <c r="K11" s="184"/>
      <c r="L11" s="184"/>
      <c r="M11" s="184"/>
      <c r="N11" s="184"/>
    </row>
    <row r="12" spans="1:14" ht="18" customHeight="1">
      <c r="A12" s="442" t="s">
        <v>121</v>
      </c>
      <c r="B12" s="436"/>
      <c r="C12" s="436"/>
      <c r="D12" s="436"/>
      <c r="E12" s="183"/>
      <c r="F12" s="183"/>
      <c r="G12" s="183"/>
      <c r="H12" s="245"/>
      <c r="I12" s="245"/>
      <c r="J12" s="188"/>
      <c r="K12" s="245"/>
      <c r="L12" s="245"/>
      <c r="M12" s="245"/>
      <c r="N12" s="245"/>
    </row>
    <row r="13" spans="1:14" ht="20.5" customHeight="1">
      <c r="A13" s="443" t="s">
        <v>122</v>
      </c>
      <c r="B13" s="436"/>
      <c r="C13" s="436"/>
      <c r="D13" s="436"/>
      <c r="E13" s="141"/>
      <c r="F13" s="141"/>
      <c r="G13" s="141"/>
      <c r="H13" s="245"/>
      <c r="I13" s="245"/>
      <c r="J13" s="188"/>
      <c r="K13" s="245"/>
      <c r="L13" s="245"/>
      <c r="M13" s="245"/>
      <c r="N13" s="245"/>
    </row>
    <row r="14" spans="1:14" ht="20" customHeight="1">
      <c r="A14" s="442" t="s">
        <v>123</v>
      </c>
      <c r="B14" s="436"/>
      <c r="C14" s="436"/>
      <c r="D14" s="436"/>
      <c r="E14" s="190"/>
      <c r="F14" s="141"/>
      <c r="G14" s="141"/>
      <c r="H14" s="245"/>
      <c r="I14" s="245"/>
      <c r="J14" s="254"/>
      <c r="K14" s="245"/>
      <c r="L14" s="245"/>
      <c r="M14" s="245"/>
      <c r="N14" s="245"/>
    </row>
    <row r="15" spans="1:14" ht="21" customHeight="1">
      <c r="A15" s="253"/>
      <c r="B15" s="254"/>
      <c r="C15" s="141"/>
      <c r="D15" s="141"/>
      <c r="E15" s="141"/>
      <c r="F15" s="141"/>
      <c r="G15" s="141"/>
      <c r="H15" s="245"/>
      <c r="I15" s="245"/>
      <c r="J15" s="245"/>
      <c r="K15" s="245"/>
      <c r="L15" s="245"/>
      <c r="M15" s="245"/>
      <c r="N15" s="245"/>
    </row>
    <row r="16" spans="1:14" ht="20.5" customHeight="1">
      <c r="A16" s="250" t="s">
        <v>124</v>
      </c>
      <c r="C16" s="245"/>
      <c r="D16" s="182"/>
      <c r="E16" s="182"/>
      <c r="F16" s="182"/>
      <c r="G16" s="182"/>
      <c r="H16" s="245"/>
      <c r="I16" s="245"/>
      <c r="J16" s="250" t="s">
        <v>125</v>
      </c>
      <c r="K16" s="245"/>
      <c r="L16" s="245"/>
      <c r="M16" s="245"/>
      <c r="N16" s="245"/>
    </row>
    <row r="17" spans="1:14" ht="25.25" customHeight="1">
      <c r="A17" s="310" t="s">
        <v>126</v>
      </c>
      <c r="B17" s="312" t="s">
        <v>179</v>
      </c>
      <c r="D17" s="190"/>
      <c r="E17" s="190"/>
      <c r="F17" s="188"/>
      <c r="G17" s="143"/>
      <c r="H17" s="245"/>
      <c r="I17" s="245"/>
      <c r="J17" s="250"/>
      <c r="K17" s="245"/>
      <c r="L17" s="245"/>
      <c r="M17" s="245"/>
      <c r="N17" s="245"/>
    </row>
    <row r="18" spans="1:14" ht="21" customHeight="1">
      <c r="A18" s="188"/>
      <c r="C18" s="245"/>
      <c r="D18" s="143"/>
      <c r="E18" s="143"/>
      <c r="F18" s="143"/>
      <c r="G18" s="143"/>
      <c r="H18" s="245"/>
      <c r="I18" s="245"/>
      <c r="J18" s="250" t="s">
        <v>127</v>
      </c>
      <c r="K18" s="245"/>
      <c r="L18" s="245"/>
      <c r="M18" s="184" t="s">
        <v>176</v>
      </c>
      <c r="N18" s="245"/>
    </row>
    <row r="19" spans="1:14" ht="18">
      <c r="A19" s="188" t="s">
        <v>128</v>
      </c>
      <c r="C19" s="245"/>
      <c r="D19" s="245"/>
      <c r="E19" s="245"/>
      <c r="F19" s="245"/>
      <c r="G19" s="245"/>
      <c r="H19" s="245"/>
      <c r="I19" s="245"/>
      <c r="J19" s="250" t="s">
        <v>129</v>
      </c>
      <c r="K19" s="245"/>
      <c r="L19" s="245"/>
      <c r="M19" s="184" t="s">
        <v>177</v>
      </c>
      <c r="N19" s="245"/>
    </row>
    <row r="20" spans="1:14" ht="18">
      <c r="A20" s="188"/>
      <c r="C20" s="245"/>
      <c r="D20" s="245"/>
      <c r="E20" s="245"/>
      <c r="F20" s="245"/>
      <c r="G20" s="245"/>
      <c r="H20" s="245"/>
      <c r="I20" s="245"/>
      <c r="J20" s="250" t="s">
        <v>130</v>
      </c>
      <c r="K20" s="245"/>
      <c r="L20" s="245"/>
      <c r="M20" s="184" t="s">
        <v>181</v>
      </c>
      <c r="N20" s="245"/>
    </row>
    <row r="21" spans="1:14" ht="18">
      <c r="A21" s="188" t="s">
        <v>131</v>
      </c>
      <c r="C21" s="245"/>
      <c r="D21" s="245"/>
      <c r="E21" s="245"/>
      <c r="F21" s="245"/>
      <c r="G21" s="245"/>
      <c r="H21" s="245"/>
      <c r="I21" s="245"/>
      <c r="J21" s="181"/>
      <c r="K21" s="313"/>
      <c r="L21" s="314"/>
      <c r="M21" s="184" t="s">
        <v>178</v>
      </c>
      <c r="N21" s="245"/>
    </row>
    <row r="22" spans="1:14" ht="18">
      <c r="A22" s="435" t="s">
        <v>180</v>
      </c>
      <c r="B22" s="436"/>
      <c r="C22" s="436"/>
      <c r="D22" s="436"/>
      <c r="E22" s="436"/>
      <c r="F22" s="245"/>
      <c r="G22" s="245"/>
      <c r="H22" s="245"/>
      <c r="I22" s="245"/>
      <c r="J22" s="254"/>
      <c r="K22" s="245"/>
      <c r="L22" s="245"/>
      <c r="M22" s="245"/>
      <c r="N22" s="245"/>
    </row>
    <row r="23" spans="1:14"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</row>
    <row r="24" spans="1:14"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</row>
    <row r="25" spans="1:14"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</row>
    <row r="26" spans="1:14"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</row>
    <row r="27" spans="1:14"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</row>
    <row r="28" spans="1:14"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</row>
    <row r="29" spans="1:14" ht="18">
      <c r="A29" s="253"/>
      <c r="B29" s="250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</row>
    <row r="30" spans="1:14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</row>
    <row r="31" spans="1:14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</row>
    <row r="32" spans="1:14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</row>
    <row r="33" spans="1:14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</row>
    <row r="34" spans="1:14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</row>
    <row r="35" spans="1:14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</row>
  </sheetData>
  <mergeCells count="12">
    <mergeCell ref="A22:E22"/>
    <mergeCell ref="A1:N1"/>
    <mergeCell ref="A2:N2"/>
    <mergeCell ref="A5:D5"/>
    <mergeCell ref="A6:G6"/>
    <mergeCell ref="J6:N6"/>
    <mergeCell ref="A7:F7"/>
    <mergeCell ref="J9:N9"/>
    <mergeCell ref="A11:D11"/>
    <mergeCell ref="A12:D12"/>
    <mergeCell ref="A13:D13"/>
    <mergeCell ref="A14:D14"/>
  </mergeCells>
  <pageMargins left="0.7" right="0.7" top="0.75" bottom="0.75" header="0.3" footer="0.3"/>
  <pageSetup paperSize="9" orientation="landscape" r:id="rId1"/>
  <headerFooter>
    <oddFooter>&amp;C&amp;"Times New Roman,обычный"СО "Магістр"&amp;R&amp;"Times New Roman,обычный"&amp;P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50"/>
  <sheetViews>
    <sheetView tabSelected="1" view="pageBreakPreview" topLeftCell="A5" zoomScale="40" zoomScaleNormal="35" zoomScaleSheetLayoutView="40" workbookViewId="0">
      <selection activeCell="AA35" sqref="AA35"/>
    </sheetView>
  </sheetViews>
  <sheetFormatPr baseColWidth="10" defaultColWidth="8" defaultRowHeight="40" customHeight="1"/>
  <cols>
    <col min="1" max="1" width="30" style="97" customWidth="1"/>
    <col min="2" max="2" width="134.83203125" style="42" customWidth="1"/>
    <col min="3" max="6" width="12.5" style="42" customWidth="1"/>
    <col min="7" max="7" width="15.33203125" style="42" customWidth="1"/>
    <col min="8" max="8" width="18.5" style="42" customWidth="1"/>
    <col min="9" max="9" width="20" style="42" customWidth="1"/>
    <col min="10" max="15" width="14.6640625" style="42" customWidth="1"/>
    <col min="16" max="16" width="13.6640625" style="43" customWidth="1"/>
    <col min="17" max="19" width="10.5" style="43" customWidth="1"/>
    <col min="20" max="20" width="12.6640625" style="43" customWidth="1"/>
    <col min="21" max="23" width="10.5" style="43" customWidth="1"/>
    <col min="24" max="24" width="19.1640625" style="43" customWidth="1"/>
    <col min="25" max="27" width="10.5" style="43" customWidth="1"/>
    <col min="28" max="32" width="11.1640625" style="44" customWidth="1"/>
    <col min="33" max="38" width="4.5" style="44" customWidth="1"/>
    <col min="39" max="40" width="4.6640625" style="44" customWidth="1"/>
    <col min="41" max="44" width="4.5" style="44" customWidth="1"/>
    <col min="45" max="46" width="4.5" style="42" customWidth="1"/>
    <col min="47" max="16384" width="8" style="42"/>
  </cols>
  <sheetData>
    <row r="1" spans="1:46" ht="48" customHeight="1" thickBot="1">
      <c r="A1" s="444" t="s">
        <v>110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6"/>
      <c r="Y1" s="446"/>
      <c r="Z1" s="446"/>
      <c r="AA1" s="446"/>
    </row>
    <row r="2" spans="1:46" s="48" customFormat="1" ht="31.5" customHeight="1" thickTop="1" thickBot="1">
      <c r="A2" s="523" t="s">
        <v>96</v>
      </c>
      <c r="B2" s="526" t="s">
        <v>34</v>
      </c>
      <c r="C2" s="533" t="s">
        <v>35</v>
      </c>
      <c r="D2" s="534"/>
      <c r="E2" s="534"/>
      <c r="F2" s="535"/>
      <c r="G2" s="535"/>
      <c r="H2" s="534"/>
      <c r="I2" s="536" t="s">
        <v>36</v>
      </c>
      <c r="J2" s="538" t="s">
        <v>37</v>
      </c>
      <c r="K2" s="538"/>
      <c r="L2" s="538"/>
      <c r="M2" s="538"/>
      <c r="N2" s="538"/>
      <c r="O2" s="45"/>
      <c r="P2" s="469" t="s">
        <v>38</v>
      </c>
      <c r="Q2" s="470"/>
      <c r="R2" s="470"/>
      <c r="S2" s="470"/>
      <c r="T2" s="470"/>
      <c r="U2" s="470"/>
      <c r="V2" s="470"/>
      <c r="W2" s="470"/>
      <c r="X2" s="471"/>
      <c r="Y2" s="471"/>
      <c r="Z2" s="471"/>
      <c r="AA2" s="471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7"/>
      <c r="AT2" s="47"/>
    </row>
    <row r="3" spans="1:46" s="51" customFormat="1" ht="42" customHeight="1" thickTop="1" thickBot="1">
      <c r="A3" s="524"/>
      <c r="B3" s="527"/>
      <c r="C3" s="539" t="s">
        <v>39</v>
      </c>
      <c r="D3" s="540"/>
      <c r="E3" s="541" t="s">
        <v>40</v>
      </c>
      <c r="F3" s="514" t="s">
        <v>70</v>
      </c>
      <c r="G3" s="514" t="s">
        <v>71</v>
      </c>
      <c r="H3" s="542" t="s">
        <v>41</v>
      </c>
      <c r="I3" s="537"/>
      <c r="J3" s="466" t="s">
        <v>42</v>
      </c>
      <c r="K3" s="467" t="s">
        <v>43</v>
      </c>
      <c r="L3" s="467"/>
      <c r="M3" s="467"/>
      <c r="N3" s="467"/>
      <c r="O3" s="522" t="s">
        <v>44</v>
      </c>
      <c r="P3" s="475" t="s">
        <v>45</v>
      </c>
      <c r="Q3" s="476"/>
      <c r="R3" s="476"/>
      <c r="S3" s="476"/>
      <c r="T3" s="476"/>
      <c r="U3" s="476"/>
      <c r="V3" s="476"/>
      <c r="W3" s="521"/>
      <c r="X3" s="475" t="s">
        <v>98</v>
      </c>
      <c r="Y3" s="476"/>
      <c r="Z3" s="476"/>
      <c r="AA3" s="476"/>
      <c r="AB3" s="49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46" s="51" customFormat="1" ht="42" customHeight="1" thickTop="1" thickBot="1">
      <c r="A4" s="524"/>
      <c r="B4" s="527"/>
      <c r="C4" s="468" t="s">
        <v>46</v>
      </c>
      <c r="D4" s="547" t="s">
        <v>47</v>
      </c>
      <c r="E4" s="541"/>
      <c r="F4" s="532"/>
      <c r="G4" s="515"/>
      <c r="H4" s="543"/>
      <c r="I4" s="537"/>
      <c r="J4" s="466"/>
      <c r="K4" s="500" t="s">
        <v>48</v>
      </c>
      <c r="L4" s="467" t="s">
        <v>49</v>
      </c>
      <c r="M4" s="467"/>
      <c r="N4" s="467"/>
      <c r="O4" s="522"/>
      <c r="P4" s="494" t="s">
        <v>50</v>
      </c>
      <c r="Q4" s="495"/>
      <c r="R4" s="495"/>
      <c r="S4" s="496"/>
      <c r="T4" s="545" t="s">
        <v>51</v>
      </c>
      <c r="U4" s="545"/>
      <c r="V4" s="545"/>
      <c r="W4" s="546"/>
      <c r="X4" s="494" t="s">
        <v>65</v>
      </c>
      <c r="Y4" s="495"/>
      <c r="Z4" s="495"/>
      <c r="AA4" s="496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46" s="51" customFormat="1" ht="42" customHeight="1" thickTop="1" thickBot="1">
      <c r="A5" s="524"/>
      <c r="B5" s="527"/>
      <c r="C5" s="468"/>
      <c r="D5" s="547"/>
      <c r="E5" s="541"/>
      <c r="F5" s="532"/>
      <c r="G5" s="515"/>
      <c r="H5" s="543"/>
      <c r="I5" s="537"/>
      <c r="J5" s="466"/>
      <c r="K5" s="500"/>
      <c r="L5" s="500" t="s">
        <v>52</v>
      </c>
      <c r="M5" s="500" t="s">
        <v>54</v>
      </c>
      <c r="N5" s="500" t="s">
        <v>53</v>
      </c>
      <c r="O5" s="522"/>
      <c r="P5" s="497" t="s">
        <v>55</v>
      </c>
      <c r="Q5" s="518" t="s">
        <v>56</v>
      </c>
      <c r="R5" s="519"/>
      <c r="S5" s="92">
        <v>14</v>
      </c>
      <c r="T5" s="529" t="s">
        <v>57</v>
      </c>
      <c r="U5" s="518" t="s">
        <v>56</v>
      </c>
      <c r="V5" s="519"/>
      <c r="W5" s="93">
        <v>14</v>
      </c>
      <c r="X5" s="497" t="s">
        <v>55</v>
      </c>
      <c r="Y5" s="518" t="s">
        <v>56</v>
      </c>
      <c r="Z5" s="519"/>
      <c r="AA5" s="92">
        <v>14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</row>
    <row r="6" spans="1:46" s="51" customFormat="1" ht="24" customHeight="1" thickTop="1" thickBot="1">
      <c r="A6" s="524"/>
      <c r="B6" s="527"/>
      <c r="C6" s="468"/>
      <c r="D6" s="547"/>
      <c r="E6" s="541"/>
      <c r="F6" s="532"/>
      <c r="G6" s="515"/>
      <c r="H6" s="543"/>
      <c r="I6" s="537"/>
      <c r="J6" s="466"/>
      <c r="K6" s="500"/>
      <c r="L6" s="520"/>
      <c r="M6" s="520"/>
      <c r="N6" s="520"/>
      <c r="O6" s="522"/>
      <c r="P6" s="498"/>
      <c r="Q6" s="464" t="s">
        <v>58</v>
      </c>
      <c r="R6" s="464" t="s">
        <v>66</v>
      </c>
      <c r="S6" s="465" t="s">
        <v>67</v>
      </c>
      <c r="T6" s="530"/>
      <c r="U6" s="464" t="s">
        <v>58</v>
      </c>
      <c r="V6" s="464" t="s">
        <v>66</v>
      </c>
      <c r="W6" s="465" t="s">
        <v>67</v>
      </c>
      <c r="X6" s="498"/>
      <c r="Y6" s="464" t="s">
        <v>58</v>
      </c>
      <c r="Z6" s="464" t="s">
        <v>66</v>
      </c>
      <c r="AA6" s="465" t="s">
        <v>67</v>
      </c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46" s="51" customFormat="1" ht="24" customHeight="1" thickTop="1" thickBot="1">
      <c r="A7" s="524"/>
      <c r="B7" s="527"/>
      <c r="C7" s="468"/>
      <c r="D7" s="547"/>
      <c r="E7" s="541"/>
      <c r="F7" s="532"/>
      <c r="G7" s="515"/>
      <c r="H7" s="543"/>
      <c r="I7" s="537"/>
      <c r="J7" s="466"/>
      <c r="K7" s="500"/>
      <c r="L7" s="520"/>
      <c r="M7" s="520"/>
      <c r="N7" s="520"/>
      <c r="O7" s="522"/>
      <c r="P7" s="498"/>
      <c r="Q7" s="464"/>
      <c r="R7" s="464"/>
      <c r="S7" s="465"/>
      <c r="T7" s="530"/>
      <c r="U7" s="464"/>
      <c r="V7" s="464"/>
      <c r="W7" s="465"/>
      <c r="X7" s="498"/>
      <c r="Y7" s="464"/>
      <c r="Z7" s="464"/>
      <c r="AA7" s="465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spans="1:46" s="51" customFormat="1" ht="39" customHeight="1" thickTop="1" thickBot="1">
      <c r="A8" s="524"/>
      <c r="B8" s="527"/>
      <c r="C8" s="468"/>
      <c r="D8" s="547"/>
      <c r="E8" s="541"/>
      <c r="F8" s="532"/>
      <c r="G8" s="515"/>
      <c r="H8" s="543"/>
      <c r="I8" s="537"/>
      <c r="J8" s="466"/>
      <c r="K8" s="500"/>
      <c r="L8" s="520"/>
      <c r="M8" s="520"/>
      <c r="N8" s="520"/>
      <c r="O8" s="522"/>
      <c r="P8" s="499"/>
      <c r="Q8" s="464"/>
      <c r="R8" s="464"/>
      <c r="S8" s="465"/>
      <c r="T8" s="531"/>
      <c r="U8" s="464"/>
      <c r="V8" s="464"/>
      <c r="W8" s="465"/>
      <c r="X8" s="499"/>
      <c r="Y8" s="464"/>
      <c r="Z8" s="464"/>
      <c r="AA8" s="465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</row>
    <row r="9" spans="1:46" s="51" customFormat="1" ht="24" customHeight="1" thickTop="1" thickBot="1">
      <c r="A9" s="525"/>
      <c r="B9" s="528"/>
      <c r="C9" s="468"/>
      <c r="D9" s="547"/>
      <c r="E9" s="541"/>
      <c r="F9" s="532"/>
      <c r="G9" s="515"/>
      <c r="H9" s="544"/>
      <c r="I9" s="537"/>
      <c r="J9" s="466"/>
      <c r="K9" s="500"/>
      <c r="L9" s="520"/>
      <c r="M9" s="520"/>
      <c r="N9" s="520"/>
      <c r="O9" s="522"/>
      <c r="P9" s="516" t="s">
        <v>59</v>
      </c>
      <c r="Q9" s="517"/>
      <c r="R9" s="517"/>
      <c r="S9" s="517"/>
      <c r="T9" s="509"/>
      <c r="U9" s="509"/>
      <c r="V9" s="509"/>
      <c r="W9" s="509"/>
      <c r="X9" s="509"/>
      <c r="Y9" s="509"/>
      <c r="Z9" s="509"/>
      <c r="AA9" s="50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</row>
    <row r="10" spans="1:46" s="58" customFormat="1" ht="31.25" customHeight="1" thickTop="1">
      <c r="A10" s="262">
        <v>1</v>
      </c>
      <c r="B10" s="263">
        <f t="shared" ref="B10:P10" si="0">A10+1</f>
        <v>2</v>
      </c>
      <c r="C10" s="264">
        <f t="shared" si="0"/>
        <v>3</v>
      </c>
      <c r="D10" s="265">
        <f t="shared" si="0"/>
        <v>4</v>
      </c>
      <c r="E10" s="265">
        <f>D10+1</f>
        <v>5</v>
      </c>
      <c r="F10" s="266">
        <f>E10+1</f>
        <v>6</v>
      </c>
      <c r="G10" s="266">
        <f t="shared" si="0"/>
        <v>7</v>
      </c>
      <c r="H10" s="267">
        <f t="shared" si="0"/>
        <v>8</v>
      </c>
      <c r="I10" s="264">
        <f t="shared" si="0"/>
        <v>9</v>
      </c>
      <c r="J10" s="265">
        <f t="shared" si="0"/>
        <v>10</v>
      </c>
      <c r="K10" s="265">
        <f t="shared" si="0"/>
        <v>11</v>
      </c>
      <c r="L10" s="265">
        <f t="shared" si="0"/>
        <v>12</v>
      </c>
      <c r="M10" s="265">
        <f t="shared" si="0"/>
        <v>13</v>
      </c>
      <c r="N10" s="265">
        <f t="shared" si="0"/>
        <v>14</v>
      </c>
      <c r="O10" s="268">
        <f t="shared" si="0"/>
        <v>15</v>
      </c>
      <c r="P10" s="269">
        <f t="shared" si="0"/>
        <v>16</v>
      </c>
      <c r="Q10" s="269">
        <f t="shared" ref="Q10" si="1">P10+1</f>
        <v>17</v>
      </c>
      <c r="R10" s="269">
        <f t="shared" ref="R10" si="2">Q10+1</f>
        <v>18</v>
      </c>
      <c r="S10" s="269">
        <f t="shared" ref="S10" si="3">R10+1</f>
        <v>19</v>
      </c>
      <c r="T10" s="269">
        <f t="shared" ref="T10" si="4">S10+1</f>
        <v>20</v>
      </c>
      <c r="U10" s="269">
        <f t="shared" ref="U10" si="5">T10+1</f>
        <v>21</v>
      </c>
      <c r="V10" s="269">
        <f t="shared" ref="V10" si="6">U10+1</f>
        <v>22</v>
      </c>
      <c r="W10" s="269">
        <f t="shared" ref="W10" si="7">V10+1</f>
        <v>23</v>
      </c>
      <c r="X10" s="269">
        <f t="shared" ref="X10" si="8">W10+1</f>
        <v>24</v>
      </c>
      <c r="Y10" s="269">
        <f t="shared" ref="Y10" si="9">X10+1</f>
        <v>25</v>
      </c>
      <c r="Z10" s="269">
        <f t="shared" ref="Z10" si="10">Y10+1</f>
        <v>26</v>
      </c>
      <c r="AA10" s="269">
        <f t="shared" ref="AA10" si="11">Z10+1</f>
        <v>27</v>
      </c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1:46" s="51" customFormat="1" ht="52.25" customHeight="1">
      <c r="A11" s="472" t="s">
        <v>105</v>
      </c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3"/>
      <c r="Y11" s="473"/>
      <c r="Z11" s="473"/>
      <c r="AA11" s="473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6" s="60" customFormat="1" ht="49.25" customHeight="1">
      <c r="A12" s="274"/>
      <c r="B12" s="294" t="s">
        <v>163</v>
      </c>
      <c r="C12" s="296"/>
      <c r="D12" s="296">
        <v>1</v>
      </c>
      <c r="E12" s="297"/>
      <c r="F12" s="85"/>
      <c r="G12" s="84"/>
      <c r="H12" s="84"/>
      <c r="I12" s="316">
        <v>5</v>
      </c>
      <c r="J12" s="276">
        <f t="shared" ref="J12:J19" si="12">I12*30</f>
        <v>150</v>
      </c>
      <c r="K12" s="130">
        <f>L12+M12+N12</f>
        <v>56</v>
      </c>
      <c r="L12" s="323">
        <v>28</v>
      </c>
      <c r="M12" s="323">
        <v>28</v>
      </c>
      <c r="N12" s="323">
        <f t="shared" ref="N12" si="13">S12*$S$5+W12*$W$5+AA12*$AA$5</f>
        <v>0</v>
      </c>
      <c r="O12" s="324">
        <f>J12-K12</f>
        <v>94</v>
      </c>
      <c r="P12" s="325">
        <v>5</v>
      </c>
      <c r="Q12" s="319">
        <v>2</v>
      </c>
      <c r="R12" s="319">
        <v>2</v>
      </c>
      <c r="S12" s="296"/>
      <c r="T12" s="296"/>
      <c r="U12" s="296"/>
      <c r="V12" s="296"/>
      <c r="W12" s="296"/>
      <c r="X12" s="296"/>
      <c r="Y12" s="295"/>
      <c r="Z12" s="295"/>
      <c r="AA12" s="295"/>
      <c r="AB12" s="76">
        <f>K12/J12</f>
        <v>0.37333333333333335</v>
      </c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</row>
    <row r="13" spans="1:46" s="60" customFormat="1" ht="49.25" customHeight="1">
      <c r="A13" s="274"/>
      <c r="B13" s="321" t="s">
        <v>167</v>
      </c>
      <c r="C13" s="296"/>
      <c r="D13" s="296">
        <v>1</v>
      </c>
      <c r="E13" s="297"/>
      <c r="F13" s="85"/>
      <c r="G13" s="84"/>
      <c r="H13" s="84"/>
      <c r="I13" s="316">
        <v>3</v>
      </c>
      <c r="J13" s="276">
        <f t="shared" si="12"/>
        <v>90</v>
      </c>
      <c r="K13" s="130">
        <v>14</v>
      </c>
      <c r="L13" s="323">
        <v>14</v>
      </c>
      <c r="M13" s="323"/>
      <c r="N13" s="323">
        <f t="shared" ref="N13:N19" si="14">S13*$S$5+W13*$W$5+AA13*$AA$5</f>
        <v>0</v>
      </c>
      <c r="O13" s="324">
        <f t="shared" ref="O13:O19" si="15">J13-K13</f>
        <v>76</v>
      </c>
      <c r="P13" s="319">
        <v>3</v>
      </c>
      <c r="Q13" s="319">
        <v>1</v>
      </c>
      <c r="R13" s="319"/>
      <c r="S13" s="296"/>
      <c r="T13" s="296"/>
      <c r="U13" s="296"/>
      <c r="V13" s="296"/>
      <c r="W13" s="296"/>
      <c r="X13" s="296"/>
      <c r="Y13" s="295"/>
      <c r="Z13" s="295"/>
      <c r="AA13" s="295"/>
      <c r="AB13" s="134">
        <f t="shared" ref="AB13:AB19" si="16">K13/J13</f>
        <v>0.15555555555555556</v>
      </c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</row>
    <row r="14" spans="1:46" s="60" customFormat="1" ht="81" customHeight="1">
      <c r="A14" s="274"/>
      <c r="B14" s="322" t="s">
        <v>185</v>
      </c>
      <c r="C14" s="296"/>
      <c r="D14" s="296"/>
      <c r="E14" s="297">
        <v>1</v>
      </c>
      <c r="F14" s="85"/>
      <c r="G14" s="84"/>
      <c r="H14" s="84"/>
      <c r="I14" s="316">
        <v>4</v>
      </c>
      <c r="J14" s="276">
        <v>120</v>
      </c>
      <c r="K14" s="130">
        <v>28</v>
      </c>
      <c r="L14" s="323">
        <v>28</v>
      </c>
      <c r="M14" s="323"/>
      <c r="N14" s="323"/>
      <c r="O14" s="324">
        <v>92</v>
      </c>
      <c r="P14" s="319">
        <v>4</v>
      </c>
      <c r="Q14" s="319">
        <v>2</v>
      </c>
      <c r="R14" s="319"/>
      <c r="S14" s="296"/>
      <c r="T14" s="296"/>
      <c r="U14" s="296"/>
      <c r="V14" s="296"/>
      <c r="W14" s="296"/>
      <c r="X14" s="296"/>
      <c r="Y14" s="295"/>
      <c r="Z14" s="295"/>
      <c r="AA14" s="295"/>
      <c r="AB14" s="134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</row>
    <row r="15" spans="1:46" s="60" customFormat="1" ht="49.25" customHeight="1">
      <c r="A15" s="274"/>
      <c r="B15" s="321" t="s">
        <v>173</v>
      </c>
      <c r="C15" s="296"/>
      <c r="D15" s="296">
        <v>2</v>
      </c>
      <c r="E15" s="297"/>
      <c r="F15" s="85"/>
      <c r="G15" s="84"/>
      <c r="H15" s="84"/>
      <c r="I15" s="316">
        <v>3</v>
      </c>
      <c r="J15" s="276">
        <f t="shared" si="12"/>
        <v>90</v>
      </c>
      <c r="K15" s="130">
        <v>28</v>
      </c>
      <c r="L15" s="323">
        <v>14</v>
      </c>
      <c r="M15" s="323"/>
      <c r="N15" s="323">
        <v>14</v>
      </c>
      <c r="O15" s="324">
        <f t="shared" si="15"/>
        <v>62</v>
      </c>
      <c r="P15" s="319"/>
      <c r="Q15" s="319"/>
      <c r="R15" s="319"/>
      <c r="S15" s="296"/>
      <c r="T15" s="296">
        <v>3</v>
      </c>
      <c r="U15" s="296">
        <v>1</v>
      </c>
      <c r="V15" s="296"/>
      <c r="W15" s="296">
        <v>1</v>
      </c>
      <c r="X15" s="296"/>
      <c r="Y15" s="295"/>
      <c r="Z15" s="295"/>
      <c r="AA15" s="295"/>
      <c r="AB15" s="134">
        <f t="shared" si="16"/>
        <v>0.31111111111111112</v>
      </c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</row>
    <row r="16" spans="1:46" s="60" customFormat="1" ht="49.25" customHeight="1">
      <c r="A16" s="274"/>
      <c r="B16" s="321" t="s">
        <v>169</v>
      </c>
      <c r="C16" s="296"/>
      <c r="D16" s="296">
        <v>1</v>
      </c>
      <c r="E16" s="297"/>
      <c r="F16" s="85"/>
      <c r="G16" s="84"/>
      <c r="H16" s="84"/>
      <c r="I16" s="316">
        <v>4</v>
      </c>
      <c r="J16" s="276">
        <v>120</v>
      </c>
      <c r="K16" s="130">
        <v>42</v>
      </c>
      <c r="L16" s="323">
        <v>14</v>
      </c>
      <c r="M16" s="323">
        <f t="shared" ref="M16" si="17">R16*$S$5+V16*$W$5+Z16*$AA$5</f>
        <v>14</v>
      </c>
      <c r="N16" s="323">
        <f t="shared" si="14"/>
        <v>0</v>
      </c>
      <c r="O16" s="324">
        <f t="shared" si="15"/>
        <v>78</v>
      </c>
      <c r="P16" s="325">
        <v>4</v>
      </c>
      <c r="Q16" s="319">
        <v>1</v>
      </c>
      <c r="R16" s="319">
        <v>1</v>
      </c>
      <c r="S16" s="296"/>
      <c r="T16" s="296"/>
      <c r="U16" s="296"/>
      <c r="V16" s="296"/>
      <c r="W16" s="296"/>
      <c r="X16" s="296"/>
      <c r="Y16" s="295"/>
      <c r="Z16" s="295"/>
      <c r="AA16" s="295"/>
      <c r="AB16" s="134">
        <f t="shared" si="16"/>
        <v>0.35</v>
      </c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</row>
    <row r="17" spans="1:44" s="60" customFormat="1" ht="49.25" customHeight="1">
      <c r="A17" s="274"/>
      <c r="B17" s="321" t="s">
        <v>186</v>
      </c>
      <c r="C17" s="296"/>
      <c r="D17" s="318"/>
      <c r="E17" s="319">
        <v>1</v>
      </c>
      <c r="F17" s="85"/>
      <c r="G17" s="84"/>
      <c r="H17" s="84"/>
      <c r="I17" s="316">
        <v>3</v>
      </c>
      <c r="J17" s="276">
        <f t="shared" si="12"/>
        <v>90</v>
      </c>
      <c r="K17" s="130">
        <v>14</v>
      </c>
      <c r="L17" s="323">
        <v>14</v>
      </c>
      <c r="M17" s="323"/>
      <c r="N17" s="323"/>
      <c r="O17" s="324">
        <f t="shared" si="15"/>
        <v>76</v>
      </c>
      <c r="P17" s="319">
        <v>3</v>
      </c>
      <c r="Q17" s="319">
        <v>1</v>
      </c>
      <c r="R17" s="319"/>
      <c r="S17" s="296"/>
      <c r="T17" s="296"/>
      <c r="U17" s="296"/>
      <c r="V17" s="296"/>
      <c r="W17" s="296"/>
      <c r="X17" s="296"/>
      <c r="Y17" s="295"/>
      <c r="Z17" s="295"/>
      <c r="AA17" s="295"/>
      <c r="AB17" s="134">
        <f t="shared" si="16"/>
        <v>0.15555555555555556</v>
      </c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</row>
    <row r="18" spans="1:44" s="60" customFormat="1" ht="49.25" customHeight="1">
      <c r="A18" s="274"/>
      <c r="B18" s="321" t="s">
        <v>184</v>
      </c>
      <c r="C18" s="298"/>
      <c r="D18" s="320">
        <v>1</v>
      </c>
      <c r="E18" s="318"/>
      <c r="F18" s="85"/>
      <c r="G18" s="84"/>
      <c r="H18" s="84"/>
      <c r="I18" s="316">
        <v>5</v>
      </c>
      <c r="J18" s="276">
        <f t="shared" si="12"/>
        <v>150</v>
      </c>
      <c r="K18" s="130">
        <f t="shared" ref="K18" si="18">L18+M18+N18</f>
        <v>56</v>
      </c>
      <c r="L18" s="323">
        <v>28</v>
      </c>
      <c r="M18" s="323">
        <v>28</v>
      </c>
      <c r="N18" s="323">
        <f t="shared" si="14"/>
        <v>0</v>
      </c>
      <c r="O18" s="324">
        <f t="shared" si="15"/>
        <v>94</v>
      </c>
      <c r="P18" s="319">
        <v>5</v>
      </c>
      <c r="Q18" s="319">
        <v>2</v>
      </c>
      <c r="R18" s="319">
        <v>2</v>
      </c>
      <c r="S18" s="296"/>
      <c r="T18" s="296"/>
      <c r="U18" s="296"/>
      <c r="V18" s="296"/>
      <c r="W18" s="296"/>
      <c r="X18" s="296"/>
      <c r="Y18" s="295"/>
      <c r="Z18" s="295"/>
      <c r="AA18" s="295"/>
      <c r="AB18" s="134">
        <f t="shared" si="16"/>
        <v>0.37333333333333335</v>
      </c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</row>
    <row r="19" spans="1:44" s="60" customFormat="1" ht="49.25" customHeight="1">
      <c r="A19" s="274"/>
      <c r="B19" s="321" t="s">
        <v>168</v>
      </c>
      <c r="C19" s="296"/>
      <c r="D19" s="296"/>
      <c r="E19" s="297">
        <v>1</v>
      </c>
      <c r="F19" s="85"/>
      <c r="G19" s="84"/>
      <c r="H19" s="84"/>
      <c r="I19" s="316">
        <v>3</v>
      </c>
      <c r="J19" s="276">
        <f t="shared" si="12"/>
        <v>90</v>
      </c>
      <c r="K19" s="130">
        <v>14</v>
      </c>
      <c r="L19" s="323">
        <v>14</v>
      </c>
      <c r="M19" s="323"/>
      <c r="N19" s="323">
        <f t="shared" si="14"/>
        <v>0</v>
      </c>
      <c r="O19" s="324">
        <f t="shared" si="15"/>
        <v>76</v>
      </c>
      <c r="P19" s="319">
        <v>3</v>
      </c>
      <c r="Q19" s="319">
        <v>1</v>
      </c>
      <c r="R19" s="319"/>
      <c r="S19" s="296"/>
      <c r="T19" s="296"/>
      <c r="U19" s="296"/>
      <c r="V19" s="296"/>
      <c r="W19" s="296"/>
      <c r="X19" s="296"/>
      <c r="Y19" s="295"/>
      <c r="Z19" s="295"/>
      <c r="AA19" s="295"/>
      <c r="AB19" s="134">
        <f t="shared" si="16"/>
        <v>0.15555555555555556</v>
      </c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</row>
    <row r="20" spans="1:44" s="60" customFormat="1" ht="49.25" customHeight="1">
      <c r="A20" s="274"/>
      <c r="B20" s="294" t="s">
        <v>182</v>
      </c>
      <c r="C20" s="296"/>
      <c r="D20" s="296">
        <v>1</v>
      </c>
      <c r="E20" s="297"/>
      <c r="F20" s="85"/>
      <c r="G20" s="84"/>
      <c r="H20" s="84"/>
      <c r="I20" s="316">
        <v>3.5</v>
      </c>
      <c r="J20" s="276">
        <v>135</v>
      </c>
      <c r="K20" s="130">
        <v>56</v>
      </c>
      <c r="L20" s="323">
        <v>28</v>
      </c>
      <c r="M20" s="323">
        <v>28</v>
      </c>
      <c r="N20" s="323"/>
      <c r="O20" s="324">
        <v>79</v>
      </c>
      <c r="P20" s="326">
        <v>3.5</v>
      </c>
      <c r="Q20" s="319">
        <v>2</v>
      </c>
      <c r="R20" s="319">
        <v>2</v>
      </c>
      <c r="S20" s="296"/>
      <c r="T20" s="296"/>
      <c r="U20" s="296"/>
      <c r="V20" s="296"/>
      <c r="W20" s="296"/>
      <c r="X20" s="296"/>
      <c r="Y20" s="295"/>
      <c r="Z20" s="295"/>
      <c r="AA20" s="295"/>
      <c r="AB20" s="134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</row>
    <row r="21" spans="1:44" s="60" customFormat="1" ht="49.25" customHeight="1">
      <c r="A21" s="274"/>
      <c r="B21" s="294" t="s">
        <v>183</v>
      </c>
      <c r="C21" s="296"/>
      <c r="D21" s="296">
        <v>2</v>
      </c>
      <c r="E21" s="297"/>
      <c r="F21" s="85"/>
      <c r="G21" s="84"/>
      <c r="H21" s="84"/>
      <c r="I21" s="316">
        <v>4</v>
      </c>
      <c r="J21" s="276">
        <v>120</v>
      </c>
      <c r="K21" s="130">
        <v>42</v>
      </c>
      <c r="L21" s="323">
        <v>28</v>
      </c>
      <c r="M21" s="323">
        <v>14</v>
      </c>
      <c r="N21" s="323"/>
      <c r="O21" s="324">
        <v>78</v>
      </c>
      <c r="P21" s="319"/>
      <c r="Q21" s="319"/>
      <c r="R21" s="319"/>
      <c r="S21" s="296"/>
      <c r="T21" s="296">
        <v>4</v>
      </c>
      <c r="U21" s="296">
        <v>2</v>
      </c>
      <c r="V21" s="296">
        <v>1</v>
      </c>
      <c r="W21" s="296"/>
      <c r="X21" s="296"/>
      <c r="Y21" s="295"/>
      <c r="Z21" s="295"/>
      <c r="AA21" s="295"/>
      <c r="AB21" s="134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</row>
    <row r="22" spans="1:44" s="129" customFormat="1" ht="49.25" customHeight="1">
      <c r="A22" s="274"/>
      <c r="B22" s="278" t="s">
        <v>171</v>
      </c>
      <c r="C22" s="299"/>
      <c r="D22" s="300"/>
      <c r="E22" s="301"/>
      <c r="F22" s="157"/>
      <c r="G22" s="157"/>
      <c r="H22" s="281"/>
      <c r="I22" s="275">
        <v>9</v>
      </c>
      <c r="J22" s="276">
        <f>I22*30</f>
        <v>270</v>
      </c>
      <c r="K22" s="130">
        <f>L22+M22+N22</f>
        <v>0</v>
      </c>
      <c r="L22" s="130">
        <f t="shared" ref="L22:N24" si="19">Q22*$S$5+U22*$W$5+Y22*$AA$5</f>
        <v>0</v>
      </c>
      <c r="M22" s="130">
        <f t="shared" si="19"/>
        <v>0</v>
      </c>
      <c r="N22" s="130">
        <f t="shared" si="19"/>
        <v>0</v>
      </c>
      <c r="O22" s="277">
        <f>J22-K22</f>
        <v>270</v>
      </c>
      <c r="P22" s="296"/>
      <c r="Q22" s="296"/>
      <c r="R22" s="296"/>
      <c r="S22" s="296"/>
      <c r="T22" s="296"/>
      <c r="U22" s="296"/>
      <c r="V22" s="296"/>
      <c r="W22" s="296"/>
      <c r="X22" s="296">
        <v>9</v>
      </c>
      <c r="Y22" s="295"/>
      <c r="Z22" s="295"/>
      <c r="AA22" s="295"/>
      <c r="AB22" s="134">
        <f>K22/J22</f>
        <v>0</v>
      </c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</row>
    <row r="23" spans="1:44" s="133" customFormat="1" ht="49.25" customHeight="1">
      <c r="A23" s="274"/>
      <c r="B23" s="278" t="s">
        <v>166</v>
      </c>
      <c r="C23" s="301"/>
      <c r="D23" s="297"/>
      <c r="E23" s="301"/>
      <c r="F23" s="157"/>
      <c r="G23" s="157"/>
      <c r="H23" s="84"/>
      <c r="I23" s="275">
        <v>16.5</v>
      </c>
      <c r="J23" s="276">
        <f>I23*30</f>
        <v>495</v>
      </c>
      <c r="K23" s="130">
        <f>L23+M23+N23</f>
        <v>0</v>
      </c>
      <c r="L23" s="130">
        <f t="shared" si="19"/>
        <v>0</v>
      </c>
      <c r="M23" s="130">
        <f t="shared" si="19"/>
        <v>0</v>
      </c>
      <c r="N23" s="130">
        <f t="shared" si="19"/>
        <v>0</v>
      </c>
      <c r="O23" s="277">
        <f>J23-K23</f>
        <v>495</v>
      </c>
      <c r="P23" s="296"/>
      <c r="Q23" s="296"/>
      <c r="R23" s="296"/>
      <c r="S23" s="296"/>
      <c r="T23" s="296"/>
      <c r="U23" s="296"/>
      <c r="V23" s="296"/>
      <c r="W23" s="296"/>
      <c r="X23" s="309">
        <v>16.5</v>
      </c>
      <c r="Y23" s="84"/>
      <c r="Z23" s="84"/>
      <c r="AA23" s="84"/>
      <c r="AB23" s="134">
        <f>K23/J23</f>
        <v>0</v>
      </c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</row>
    <row r="24" spans="1:44" s="133" customFormat="1" ht="49.25" customHeight="1">
      <c r="A24" s="274"/>
      <c r="B24" s="279" t="s">
        <v>170</v>
      </c>
      <c r="C24" s="302"/>
      <c r="D24" s="303"/>
      <c r="E24" s="304"/>
      <c r="F24" s="157"/>
      <c r="G24" s="157"/>
      <c r="H24" s="280"/>
      <c r="I24" s="275">
        <v>4.5</v>
      </c>
      <c r="J24" s="276">
        <f>I24*30</f>
        <v>135</v>
      </c>
      <c r="K24" s="130">
        <f>L24+M24+N24</f>
        <v>0</v>
      </c>
      <c r="L24" s="130">
        <f t="shared" si="19"/>
        <v>0</v>
      </c>
      <c r="M24" s="130">
        <f t="shared" si="19"/>
        <v>0</v>
      </c>
      <c r="N24" s="130">
        <f t="shared" si="19"/>
        <v>0</v>
      </c>
      <c r="O24" s="277">
        <f>J24-K24</f>
        <v>135</v>
      </c>
      <c r="P24" s="296"/>
      <c r="Q24" s="296"/>
      <c r="R24" s="296"/>
      <c r="S24" s="296"/>
      <c r="T24" s="296"/>
      <c r="U24" s="296"/>
      <c r="V24" s="296"/>
      <c r="W24" s="296"/>
      <c r="X24" s="309">
        <v>4.5</v>
      </c>
      <c r="Y24" s="84"/>
      <c r="Z24" s="84"/>
      <c r="AA24" s="84"/>
      <c r="AB24" s="134">
        <f>K24/J24</f>
        <v>0</v>
      </c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</row>
    <row r="26" spans="1:44" s="62" customFormat="1" ht="57" customHeight="1" thickBot="1">
      <c r="A26" s="270" t="s">
        <v>106</v>
      </c>
      <c r="B26" s="271"/>
      <c r="C26" s="272"/>
      <c r="D26" s="273"/>
      <c r="E26" s="140"/>
      <c r="F26" s="140"/>
      <c r="G26" s="140"/>
      <c r="H26" s="140"/>
      <c r="I26" s="317">
        <f t="shared" ref="I26:AA26" si="20">SUM(I12:I24)</f>
        <v>67.5</v>
      </c>
      <c r="J26" s="214">
        <f t="shared" si="20"/>
        <v>2055</v>
      </c>
      <c r="K26" s="208">
        <f t="shared" si="20"/>
        <v>350</v>
      </c>
      <c r="L26" s="208">
        <f t="shared" si="20"/>
        <v>210</v>
      </c>
      <c r="M26" s="208">
        <f t="shared" si="20"/>
        <v>112</v>
      </c>
      <c r="N26" s="208">
        <f t="shared" si="20"/>
        <v>14</v>
      </c>
      <c r="O26" s="208">
        <f t="shared" si="20"/>
        <v>1705</v>
      </c>
      <c r="P26" s="315">
        <v>30.5</v>
      </c>
      <c r="Q26" s="208">
        <f t="shared" si="20"/>
        <v>12</v>
      </c>
      <c r="R26" s="208">
        <f t="shared" si="20"/>
        <v>7</v>
      </c>
      <c r="S26" s="208">
        <f t="shared" si="20"/>
        <v>0</v>
      </c>
      <c r="T26" s="208">
        <f t="shared" si="20"/>
        <v>7</v>
      </c>
      <c r="U26" s="208">
        <f t="shared" si="20"/>
        <v>3</v>
      </c>
      <c r="V26" s="208">
        <f t="shared" si="20"/>
        <v>1</v>
      </c>
      <c r="W26" s="208">
        <f t="shared" si="20"/>
        <v>1</v>
      </c>
      <c r="X26" s="208">
        <f t="shared" si="20"/>
        <v>30</v>
      </c>
      <c r="Y26" s="208">
        <f t="shared" si="20"/>
        <v>0</v>
      </c>
      <c r="Z26" s="208">
        <f t="shared" si="20"/>
        <v>0</v>
      </c>
      <c r="AA26" s="208">
        <f t="shared" si="20"/>
        <v>0</v>
      </c>
      <c r="AB26" s="59"/>
      <c r="AC26" s="59"/>
      <c r="AD26" s="59"/>
      <c r="AE26" s="59"/>
      <c r="AF26" s="59"/>
      <c r="AG26" s="61"/>
      <c r="AH26" s="59"/>
      <c r="AI26" s="59"/>
      <c r="AJ26" s="59"/>
      <c r="AK26" s="61"/>
      <c r="AL26" s="59"/>
      <c r="AM26" s="59"/>
      <c r="AN26" s="59"/>
    </row>
    <row r="27" spans="1:44" s="60" customFormat="1" ht="23.5" customHeight="1">
      <c r="A27" s="99"/>
      <c r="B27" s="126"/>
      <c r="C27" s="64"/>
      <c r="D27" s="64"/>
      <c r="E27" s="64"/>
      <c r="F27" s="64"/>
      <c r="G27" s="64"/>
      <c r="H27" s="59"/>
      <c r="I27" s="64"/>
      <c r="J27" s="64"/>
      <c r="K27" s="59"/>
      <c r="L27" s="59"/>
      <c r="M27" s="59"/>
      <c r="N27" s="59"/>
      <c r="O27" s="65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</row>
    <row r="28" spans="1:44" s="133" customFormat="1" ht="49.25" customHeight="1">
      <c r="A28" s="99"/>
      <c r="B28" s="131"/>
      <c r="C28" s="63"/>
      <c r="D28" s="63"/>
      <c r="E28" s="63"/>
      <c r="F28" s="63"/>
      <c r="G28" s="156"/>
      <c r="H28" s="156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131"/>
      <c r="AC28" s="131"/>
      <c r="AD28" s="131"/>
      <c r="AE28" s="131"/>
      <c r="AF28" s="131"/>
      <c r="AG28" s="131"/>
      <c r="AH28" s="131"/>
      <c r="AI28" s="131"/>
      <c r="AJ28" s="131"/>
      <c r="AK28" s="132"/>
      <c r="AL28" s="131"/>
      <c r="AM28" s="131"/>
      <c r="AN28" s="131"/>
      <c r="AO28" s="132"/>
      <c r="AP28" s="131"/>
      <c r="AQ28" s="131"/>
      <c r="AR28" s="131"/>
    </row>
    <row r="29" spans="1:44" s="60" customFormat="1" ht="52.5" customHeight="1">
      <c r="A29" s="447" t="s">
        <v>107</v>
      </c>
      <c r="B29" s="448"/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340"/>
      <c r="Y29" s="340"/>
      <c r="Z29" s="340"/>
      <c r="AA29" s="340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</row>
    <row r="30" spans="1:44" s="60" customFormat="1" ht="28.25" customHeight="1" thickBot="1">
      <c r="A30" s="186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5"/>
      <c r="Y30" s="185"/>
      <c r="Z30" s="185"/>
      <c r="AA30" s="185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</row>
    <row r="31" spans="1:44" s="308" customFormat="1" ht="51" customHeight="1">
      <c r="A31" s="202"/>
      <c r="B31" s="566" t="s">
        <v>132</v>
      </c>
      <c r="C31" s="567"/>
      <c r="D31" s="568"/>
      <c r="E31" s="568">
        <v>2</v>
      </c>
      <c r="F31" s="568"/>
      <c r="G31" s="569"/>
      <c r="H31" s="570"/>
      <c r="I31" s="154">
        <f t="shared" ref="I31:I35" si="21">T31+P31+X31</f>
        <v>3</v>
      </c>
      <c r="J31" s="216">
        <f t="shared" ref="J31:J35" si="22">I31*30</f>
        <v>90</v>
      </c>
      <c r="K31" s="147">
        <f t="shared" ref="K31:K35" si="23">L31+M31+N31</f>
        <v>28</v>
      </c>
      <c r="L31" s="147">
        <f t="shared" ref="L31:L35" si="24">Q31*$S$5+U31*$W$5+Y31*$AA$5</f>
        <v>28</v>
      </c>
      <c r="M31" s="147">
        <f t="shared" ref="M31:M35" si="25">R31*$S$5+V31*$W$5+Z31*$AA$5</f>
        <v>0</v>
      </c>
      <c r="N31" s="147">
        <f t="shared" ref="N31:N35" si="26">S31*$S$5+W31*$W$5+AA31*$AA$5</f>
        <v>0</v>
      </c>
      <c r="O31" s="104">
        <f t="shared" ref="O31:O35" si="27">J31-K31</f>
        <v>62</v>
      </c>
      <c r="P31" s="571"/>
      <c r="Q31" s="572"/>
      <c r="R31" s="573"/>
      <c r="S31" s="574"/>
      <c r="T31" s="571">
        <v>3</v>
      </c>
      <c r="U31" s="572">
        <v>2</v>
      </c>
      <c r="V31" s="573"/>
      <c r="W31" s="574"/>
      <c r="X31" s="571"/>
      <c r="Y31" s="572"/>
      <c r="Z31" s="573"/>
      <c r="AA31" s="575"/>
      <c r="AB31" s="305">
        <f>K31/J31</f>
        <v>0.31111111111111112</v>
      </c>
      <c r="AC31" s="306"/>
      <c r="AD31" s="306"/>
      <c r="AE31" s="306"/>
      <c r="AF31" s="306"/>
      <c r="AG31" s="307"/>
      <c r="AH31" s="306"/>
      <c r="AI31" s="306"/>
      <c r="AJ31" s="306"/>
      <c r="AK31" s="307"/>
      <c r="AL31" s="306"/>
      <c r="AM31" s="306"/>
      <c r="AN31" s="306"/>
    </row>
    <row r="32" spans="1:44" s="308" customFormat="1" ht="51" customHeight="1">
      <c r="A32" s="203"/>
      <c r="B32" s="576" t="s">
        <v>164</v>
      </c>
      <c r="C32" s="577"/>
      <c r="D32" s="578"/>
      <c r="E32" s="578">
        <v>2</v>
      </c>
      <c r="F32" s="579"/>
      <c r="G32" s="579"/>
      <c r="H32" s="580"/>
      <c r="I32" s="171">
        <f t="shared" si="21"/>
        <v>3</v>
      </c>
      <c r="J32" s="217">
        <f t="shared" si="22"/>
        <v>90</v>
      </c>
      <c r="K32" s="130">
        <f t="shared" si="23"/>
        <v>28</v>
      </c>
      <c r="L32" s="130">
        <f t="shared" si="24"/>
        <v>28</v>
      </c>
      <c r="M32" s="130">
        <f t="shared" si="25"/>
        <v>0</v>
      </c>
      <c r="N32" s="130">
        <f t="shared" si="26"/>
        <v>0</v>
      </c>
      <c r="O32" s="218">
        <f t="shared" si="27"/>
        <v>62</v>
      </c>
      <c r="P32" s="581"/>
      <c r="Q32" s="582"/>
      <c r="R32" s="296"/>
      <c r="S32" s="583"/>
      <c r="T32" s="581">
        <v>3</v>
      </c>
      <c r="U32" s="582">
        <v>2</v>
      </c>
      <c r="V32" s="296"/>
      <c r="W32" s="583"/>
      <c r="X32" s="581"/>
      <c r="Y32" s="582"/>
      <c r="Z32" s="296"/>
      <c r="AA32" s="584"/>
      <c r="AB32" s="305">
        <f t="shared" ref="AB32:AB34" si="28">K32/J32</f>
        <v>0.31111111111111112</v>
      </c>
      <c r="AC32" s="306"/>
      <c r="AD32" s="306"/>
      <c r="AE32" s="306"/>
      <c r="AF32" s="306"/>
      <c r="AG32" s="307"/>
      <c r="AH32" s="306"/>
      <c r="AI32" s="306"/>
      <c r="AJ32" s="306"/>
      <c r="AK32" s="307"/>
      <c r="AL32" s="306"/>
      <c r="AM32" s="306"/>
      <c r="AN32" s="306"/>
    </row>
    <row r="33" spans="1:44" s="308" customFormat="1" ht="51" customHeight="1">
      <c r="A33" s="203"/>
      <c r="B33" s="576" t="s">
        <v>133</v>
      </c>
      <c r="C33" s="577"/>
      <c r="D33" s="578">
        <v>2</v>
      </c>
      <c r="E33" s="578"/>
      <c r="F33" s="579"/>
      <c r="G33" s="579"/>
      <c r="H33" s="580"/>
      <c r="I33" s="171">
        <f t="shared" si="21"/>
        <v>5.5</v>
      </c>
      <c r="J33" s="217">
        <f t="shared" si="22"/>
        <v>165</v>
      </c>
      <c r="K33" s="130">
        <f t="shared" si="23"/>
        <v>56</v>
      </c>
      <c r="L33" s="130">
        <f t="shared" si="24"/>
        <v>28</v>
      </c>
      <c r="M33" s="130">
        <f t="shared" si="25"/>
        <v>28</v>
      </c>
      <c r="N33" s="130">
        <f t="shared" si="26"/>
        <v>0</v>
      </c>
      <c r="O33" s="218">
        <f t="shared" si="27"/>
        <v>109</v>
      </c>
      <c r="P33" s="581"/>
      <c r="Q33" s="582"/>
      <c r="R33" s="296"/>
      <c r="S33" s="583"/>
      <c r="T33" s="585">
        <v>5.5</v>
      </c>
      <c r="U33" s="582">
        <v>2</v>
      </c>
      <c r="V33" s="296">
        <v>2</v>
      </c>
      <c r="W33" s="583"/>
      <c r="X33" s="581"/>
      <c r="Y33" s="582"/>
      <c r="Z33" s="296"/>
      <c r="AA33" s="584"/>
      <c r="AB33" s="305">
        <f t="shared" si="28"/>
        <v>0.33939393939393941</v>
      </c>
      <c r="AC33" s="306"/>
      <c r="AD33" s="306"/>
      <c r="AE33" s="306"/>
      <c r="AF33" s="306"/>
      <c r="AG33" s="307"/>
      <c r="AH33" s="306"/>
      <c r="AI33" s="306"/>
      <c r="AJ33" s="306"/>
      <c r="AK33" s="307"/>
      <c r="AL33" s="306"/>
      <c r="AM33" s="306"/>
      <c r="AN33" s="306"/>
    </row>
    <row r="34" spans="1:44" s="308" customFormat="1" ht="51" customHeight="1">
      <c r="A34" s="203"/>
      <c r="B34" s="576" t="s">
        <v>165</v>
      </c>
      <c r="C34" s="577"/>
      <c r="D34" s="578">
        <v>2</v>
      </c>
      <c r="E34" s="578"/>
      <c r="F34" s="579"/>
      <c r="G34" s="579"/>
      <c r="H34" s="580"/>
      <c r="I34" s="171">
        <f>T34+P34+X34</f>
        <v>5.5</v>
      </c>
      <c r="J34" s="217">
        <f>I34*30</f>
        <v>165</v>
      </c>
      <c r="K34" s="130">
        <f t="shared" si="23"/>
        <v>56</v>
      </c>
      <c r="L34" s="130">
        <f t="shared" si="24"/>
        <v>28</v>
      </c>
      <c r="M34" s="130">
        <f t="shared" si="25"/>
        <v>28</v>
      </c>
      <c r="N34" s="130">
        <f t="shared" si="26"/>
        <v>0</v>
      </c>
      <c r="O34" s="218">
        <f t="shared" si="27"/>
        <v>109</v>
      </c>
      <c r="P34" s="581"/>
      <c r="Q34" s="582"/>
      <c r="R34" s="296"/>
      <c r="S34" s="583"/>
      <c r="T34" s="585">
        <v>5.5</v>
      </c>
      <c r="U34" s="582">
        <v>2</v>
      </c>
      <c r="V34" s="296">
        <v>2</v>
      </c>
      <c r="W34" s="583"/>
      <c r="X34" s="581"/>
      <c r="Y34" s="582"/>
      <c r="Z34" s="296"/>
      <c r="AA34" s="584"/>
      <c r="AB34" s="305">
        <f t="shared" si="28"/>
        <v>0.33939393939393941</v>
      </c>
      <c r="AC34" s="306"/>
      <c r="AD34" s="306"/>
      <c r="AE34" s="306"/>
      <c r="AF34" s="306"/>
      <c r="AG34" s="307"/>
      <c r="AH34" s="306"/>
      <c r="AI34" s="306"/>
      <c r="AJ34" s="306"/>
      <c r="AK34" s="307"/>
      <c r="AL34" s="306"/>
      <c r="AM34" s="306"/>
      <c r="AN34" s="306"/>
    </row>
    <row r="35" spans="1:44" s="308" customFormat="1" ht="51" customHeight="1" thickBot="1">
      <c r="A35" s="204"/>
      <c r="B35" s="576" t="s">
        <v>165</v>
      </c>
      <c r="C35" s="586"/>
      <c r="D35" s="587">
        <v>2</v>
      </c>
      <c r="E35" s="587"/>
      <c r="F35" s="588"/>
      <c r="G35" s="588"/>
      <c r="H35" s="589"/>
      <c r="I35" s="155">
        <f t="shared" si="21"/>
        <v>5.5</v>
      </c>
      <c r="J35" s="219">
        <f t="shared" si="22"/>
        <v>165</v>
      </c>
      <c r="K35" s="151">
        <f t="shared" si="23"/>
        <v>56</v>
      </c>
      <c r="L35" s="151">
        <f t="shared" si="24"/>
        <v>28</v>
      </c>
      <c r="M35" s="151">
        <f t="shared" si="25"/>
        <v>28</v>
      </c>
      <c r="N35" s="151">
        <f t="shared" si="26"/>
        <v>0</v>
      </c>
      <c r="O35" s="172">
        <f t="shared" si="27"/>
        <v>109</v>
      </c>
      <c r="P35" s="590"/>
      <c r="Q35" s="591"/>
      <c r="R35" s="592"/>
      <c r="S35" s="593"/>
      <c r="T35" s="585">
        <v>5.5</v>
      </c>
      <c r="U35" s="591">
        <v>2</v>
      </c>
      <c r="V35" s="592">
        <v>2</v>
      </c>
      <c r="W35" s="593"/>
      <c r="X35" s="590"/>
      <c r="Y35" s="591"/>
      <c r="Z35" s="592"/>
      <c r="AA35" s="594"/>
      <c r="AB35" s="305">
        <f t="shared" ref="AB35" si="29">K35/J35</f>
        <v>0.33939393939393941</v>
      </c>
      <c r="AC35" s="306"/>
      <c r="AD35" s="306"/>
      <c r="AE35" s="306"/>
      <c r="AF35" s="306"/>
      <c r="AG35" s="307"/>
      <c r="AH35" s="306"/>
      <c r="AI35" s="306"/>
      <c r="AJ35" s="306"/>
      <c r="AK35" s="307"/>
      <c r="AL35" s="306"/>
      <c r="AM35" s="306"/>
      <c r="AN35" s="306"/>
    </row>
    <row r="36" spans="1:44" s="131" customFormat="1" ht="39" customHeight="1" thickBot="1">
      <c r="A36" s="173"/>
      <c r="B36" s="209"/>
      <c r="C36" s="174"/>
      <c r="D36" s="210"/>
      <c r="E36" s="175"/>
      <c r="F36" s="176"/>
      <c r="G36" s="176"/>
      <c r="H36" s="175"/>
      <c r="I36" s="138"/>
      <c r="J36" s="177"/>
      <c r="K36" s="63"/>
      <c r="L36" s="63"/>
      <c r="M36" s="63"/>
      <c r="N36" s="63"/>
      <c r="O36" s="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46"/>
      <c r="AG36" s="132"/>
      <c r="AK36" s="132"/>
    </row>
    <row r="37" spans="1:44" s="133" customFormat="1" ht="57" customHeight="1" thickBot="1">
      <c r="A37" s="205" t="s">
        <v>108</v>
      </c>
      <c r="B37" s="207"/>
      <c r="C37" s="199"/>
      <c r="D37" s="200"/>
      <c r="E37" s="199"/>
      <c r="F37" s="199"/>
      <c r="G37" s="199"/>
      <c r="H37" s="199"/>
      <c r="I37" s="139">
        <f t="shared" ref="I37:AA37" si="30">SUM(I31:I35)</f>
        <v>22.5</v>
      </c>
      <c r="J37" s="139">
        <f t="shared" si="30"/>
        <v>675</v>
      </c>
      <c r="K37" s="139">
        <f t="shared" si="30"/>
        <v>224</v>
      </c>
      <c r="L37" s="139">
        <f t="shared" si="30"/>
        <v>140</v>
      </c>
      <c r="M37" s="139">
        <f t="shared" si="30"/>
        <v>84</v>
      </c>
      <c r="N37" s="139">
        <f t="shared" si="30"/>
        <v>0</v>
      </c>
      <c r="O37" s="139">
        <f t="shared" si="30"/>
        <v>451</v>
      </c>
      <c r="P37" s="139">
        <f t="shared" si="30"/>
        <v>0</v>
      </c>
      <c r="Q37" s="139">
        <f t="shared" si="30"/>
        <v>0</v>
      </c>
      <c r="R37" s="139">
        <f t="shared" si="30"/>
        <v>0</v>
      </c>
      <c r="S37" s="139">
        <f t="shared" si="30"/>
        <v>0</v>
      </c>
      <c r="T37" s="244">
        <f t="shared" si="30"/>
        <v>22.5</v>
      </c>
      <c r="U37" s="139">
        <f t="shared" si="30"/>
        <v>10</v>
      </c>
      <c r="V37" s="139">
        <f t="shared" si="30"/>
        <v>6</v>
      </c>
      <c r="W37" s="139">
        <f t="shared" si="30"/>
        <v>0</v>
      </c>
      <c r="X37" s="139">
        <f t="shared" si="30"/>
        <v>0</v>
      </c>
      <c r="Y37" s="139">
        <f t="shared" si="30"/>
        <v>0</v>
      </c>
      <c r="Z37" s="139">
        <f t="shared" si="30"/>
        <v>0</v>
      </c>
      <c r="AA37" s="139">
        <f t="shared" si="30"/>
        <v>0</v>
      </c>
      <c r="AB37" s="131"/>
      <c r="AC37" s="131"/>
      <c r="AD37" s="131"/>
      <c r="AE37" s="131"/>
      <c r="AF37" s="131"/>
      <c r="AG37" s="132"/>
      <c r="AH37" s="131"/>
      <c r="AI37" s="131"/>
      <c r="AJ37" s="131"/>
      <c r="AK37" s="132"/>
      <c r="AL37" s="131"/>
      <c r="AM37" s="131"/>
      <c r="AN37" s="131"/>
    </row>
    <row r="38" spans="1:44" s="62" customFormat="1" ht="57" customHeight="1" thickBot="1">
      <c r="A38" s="125"/>
      <c r="C38" s="206"/>
      <c r="D38" s="206"/>
      <c r="E38" s="135"/>
      <c r="F38" s="135"/>
      <c r="G38" s="135"/>
      <c r="H38" s="135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59"/>
      <c r="AC38" s="59"/>
      <c r="AD38" s="59"/>
      <c r="AE38" s="59"/>
      <c r="AF38" s="59"/>
      <c r="AG38" s="61"/>
      <c r="AH38" s="59"/>
      <c r="AI38" s="59"/>
      <c r="AJ38" s="59"/>
      <c r="AK38" s="61"/>
      <c r="AL38" s="59"/>
      <c r="AM38" s="59"/>
      <c r="AN38" s="59"/>
    </row>
    <row r="39" spans="1:44" s="62" customFormat="1" ht="40.5" customHeight="1" thickTop="1">
      <c r="A39" s="477" t="s">
        <v>97</v>
      </c>
      <c r="B39" s="478"/>
      <c r="C39" s="478"/>
      <c r="D39" s="478"/>
      <c r="E39" s="478"/>
      <c r="F39" s="478"/>
      <c r="G39" s="478"/>
      <c r="H39" s="479"/>
      <c r="I39" s="456">
        <f t="shared" ref="I39:AA39" si="31">SUM(I26,I37)</f>
        <v>90</v>
      </c>
      <c r="J39" s="456">
        <f t="shared" si="31"/>
        <v>2730</v>
      </c>
      <c r="K39" s="456">
        <f t="shared" si="31"/>
        <v>574</v>
      </c>
      <c r="L39" s="456">
        <f t="shared" si="31"/>
        <v>350</v>
      </c>
      <c r="M39" s="456">
        <f t="shared" si="31"/>
        <v>196</v>
      </c>
      <c r="N39" s="456">
        <f t="shared" si="31"/>
        <v>14</v>
      </c>
      <c r="O39" s="456">
        <f t="shared" si="31"/>
        <v>2156</v>
      </c>
      <c r="P39" s="458">
        <f>SUM(P26,P37)</f>
        <v>30.5</v>
      </c>
      <c r="Q39" s="137">
        <f t="shared" si="31"/>
        <v>12</v>
      </c>
      <c r="R39" s="137">
        <f t="shared" si="31"/>
        <v>7</v>
      </c>
      <c r="S39" s="137">
        <f t="shared" si="31"/>
        <v>0</v>
      </c>
      <c r="T39" s="460">
        <f t="shared" si="31"/>
        <v>29.5</v>
      </c>
      <c r="U39" s="137">
        <f t="shared" si="31"/>
        <v>13</v>
      </c>
      <c r="V39" s="137">
        <f t="shared" si="31"/>
        <v>7</v>
      </c>
      <c r="W39" s="137">
        <f t="shared" si="31"/>
        <v>1</v>
      </c>
      <c r="X39" s="460">
        <f t="shared" si="31"/>
        <v>30</v>
      </c>
      <c r="Y39" s="137">
        <f t="shared" si="31"/>
        <v>0</v>
      </c>
      <c r="Z39" s="137">
        <f t="shared" si="31"/>
        <v>0</v>
      </c>
      <c r="AA39" s="137">
        <f t="shared" si="31"/>
        <v>0</v>
      </c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</row>
    <row r="40" spans="1:44" s="62" customFormat="1" ht="67.25" customHeight="1">
      <c r="A40" s="480"/>
      <c r="B40" s="481"/>
      <c r="C40" s="481"/>
      <c r="D40" s="481"/>
      <c r="E40" s="481"/>
      <c r="F40" s="481"/>
      <c r="G40" s="481"/>
      <c r="H40" s="482"/>
      <c r="I40" s="457"/>
      <c r="J40" s="457"/>
      <c r="K40" s="457"/>
      <c r="L40" s="457"/>
      <c r="M40" s="457"/>
      <c r="N40" s="457"/>
      <c r="O40" s="457"/>
      <c r="P40" s="459"/>
      <c r="Q40" s="462">
        <f>SUM(Q39:S39)</f>
        <v>19</v>
      </c>
      <c r="R40" s="463"/>
      <c r="S40" s="463"/>
      <c r="T40" s="461"/>
      <c r="U40" s="462">
        <f>SUM(U39:W39)</f>
        <v>21</v>
      </c>
      <c r="V40" s="463"/>
      <c r="W40" s="474"/>
      <c r="X40" s="461"/>
      <c r="Y40" s="462">
        <f>SUM(Y39:AA39)</f>
        <v>0</v>
      </c>
      <c r="Z40" s="463"/>
      <c r="AA40" s="463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</row>
    <row r="41" spans="1:44" s="62" customFormat="1" ht="36" customHeight="1">
      <c r="A41" s="480"/>
      <c r="B41" s="481"/>
      <c r="C41" s="481"/>
      <c r="D41" s="481"/>
      <c r="E41" s="481"/>
      <c r="F41" s="481"/>
      <c r="G41" s="481"/>
      <c r="H41" s="482"/>
      <c r="I41" s="491" t="s">
        <v>60</v>
      </c>
      <c r="J41" s="449"/>
      <c r="K41" s="449"/>
      <c r="L41" s="449"/>
      <c r="M41" s="449"/>
      <c r="N41" s="492" t="s">
        <v>61</v>
      </c>
      <c r="O41" s="493"/>
      <c r="P41" s="451"/>
      <c r="Q41" s="452"/>
      <c r="R41" s="452"/>
      <c r="S41" s="453"/>
      <c r="T41" s="454"/>
      <c r="U41" s="452"/>
      <c r="V41" s="452"/>
      <c r="W41" s="455"/>
      <c r="X41" s="451"/>
      <c r="Y41" s="452"/>
      <c r="Z41" s="452"/>
      <c r="AA41" s="453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</row>
    <row r="42" spans="1:44" s="62" customFormat="1" ht="38" customHeight="1">
      <c r="A42" s="480"/>
      <c r="B42" s="481"/>
      <c r="C42" s="481"/>
      <c r="D42" s="481"/>
      <c r="E42" s="481"/>
      <c r="F42" s="481"/>
      <c r="G42" s="481"/>
      <c r="H42" s="482"/>
      <c r="I42" s="491"/>
      <c r="J42" s="449"/>
      <c r="K42" s="449"/>
      <c r="L42" s="449"/>
      <c r="M42" s="449"/>
      <c r="N42" s="449" t="s">
        <v>62</v>
      </c>
      <c r="O42" s="450"/>
      <c r="P42" s="451">
        <v>5</v>
      </c>
      <c r="Q42" s="452"/>
      <c r="R42" s="452"/>
      <c r="S42" s="453"/>
      <c r="T42" s="454">
        <v>2</v>
      </c>
      <c r="U42" s="452"/>
      <c r="V42" s="452"/>
      <c r="W42" s="455"/>
      <c r="X42" s="451"/>
      <c r="Y42" s="452"/>
      <c r="Z42" s="452"/>
      <c r="AA42" s="453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</row>
    <row r="43" spans="1:44" s="62" customFormat="1" ht="38" customHeight="1">
      <c r="A43" s="480"/>
      <c r="B43" s="481"/>
      <c r="C43" s="481"/>
      <c r="D43" s="481"/>
      <c r="E43" s="481"/>
      <c r="F43" s="481"/>
      <c r="G43" s="481"/>
      <c r="H43" s="482"/>
      <c r="I43" s="491" t="s">
        <v>63</v>
      </c>
      <c r="J43" s="506"/>
      <c r="K43" s="506"/>
      <c r="L43" s="506"/>
      <c r="M43" s="506"/>
      <c r="N43" s="506"/>
      <c r="O43" s="507"/>
      <c r="P43" s="451">
        <v>3</v>
      </c>
      <c r="Q43" s="452"/>
      <c r="R43" s="452"/>
      <c r="S43" s="453"/>
      <c r="T43" s="454"/>
      <c r="U43" s="452"/>
      <c r="V43" s="452"/>
      <c r="W43" s="455"/>
      <c r="X43" s="451"/>
      <c r="Y43" s="452"/>
      <c r="Z43" s="452"/>
      <c r="AA43" s="453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</row>
    <row r="44" spans="1:44" s="62" customFormat="1" ht="38" customHeight="1">
      <c r="A44" s="480"/>
      <c r="B44" s="481"/>
      <c r="C44" s="481"/>
      <c r="D44" s="481"/>
      <c r="E44" s="481"/>
      <c r="F44" s="481"/>
      <c r="G44" s="481"/>
      <c r="H44" s="482"/>
      <c r="I44" s="491" t="s">
        <v>64</v>
      </c>
      <c r="J44" s="506"/>
      <c r="K44" s="506"/>
      <c r="L44" s="506"/>
      <c r="M44" s="506"/>
      <c r="N44" s="506"/>
      <c r="O44" s="507"/>
      <c r="P44" s="451"/>
      <c r="Q44" s="452"/>
      <c r="R44" s="452"/>
      <c r="S44" s="453"/>
      <c r="T44" s="454"/>
      <c r="U44" s="452"/>
      <c r="V44" s="452"/>
      <c r="W44" s="455"/>
      <c r="X44" s="451"/>
      <c r="Y44" s="452"/>
      <c r="Z44" s="452"/>
      <c r="AA44" s="453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</row>
    <row r="45" spans="1:44" s="62" customFormat="1" ht="38" customHeight="1">
      <c r="A45" s="480"/>
      <c r="B45" s="481"/>
      <c r="C45" s="481"/>
      <c r="D45" s="481"/>
      <c r="E45" s="481"/>
      <c r="F45" s="481"/>
      <c r="G45" s="481"/>
      <c r="H45" s="482"/>
      <c r="I45" s="508" t="s">
        <v>72</v>
      </c>
      <c r="J45" s="509"/>
      <c r="K45" s="509"/>
      <c r="L45" s="509"/>
      <c r="M45" s="509"/>
      <c r="N45" s="509"/>
      <c r="O45" s="510"/>
      <c r="P45" s="486"/>
      <c r="Q45" s="487"/>
      <c r="R45" s="487"/>
      <c r="S45" s="487"/>
      <c r="T45" s="501"/>
      <c r="U45" s="487"/>
      <c r="V45" s="487"/>
      <c r="W45" s="502"/>
      <c r="X45" s="486"/>
      <c r="Y45" s="487"/>
      <c r="Z45" s="487"/>
      <c r="AA45" s="487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</row>
    <row r="46" spans="1:44" s="62" customFormat="1" ht="38" customHeight="1" thickBot="1">
      <c r="A46" s="483"/>
      <c r="B46" s="484"/>
      <c r="C46" s="484"/>
      <c r="D46" s="484"/>
      <c r="E46" s="484"/>
      <c r="F46" s="484"/>
      <c r="G46" s="484"/>
      <c r="H46" s="485"/>
      <c r="I46" s="511" t="s">
        <v>73</v>
      </c>
      <c r="J46" s="512"/>
      <c r="K46" s="512"/>
      <c r="L46" s="512"/>
      <c r="M46" s="512"/>
      <c r="N46" s="512"/>
      <c r="O46" s="513"/>
      <c r="P46" s="488"/>
      <c r="Q46" s="489"/>
      <c r="R46" s="489"/>
      <c r="S46" s="490"/>
      <c r="T46" s="503"/>
      <c r="U46" s="504"/>
      <c r="V46" s="504"/>
      <c r="W46" s="505"/>
      <c r="X46" s="488"/>
      <c r="Y46" s="489"/>
      <c r="Z46" s="489"/>
      <c r="AA46" s="490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</row>
    <row r="47" spans="1:44" s="72" customFormat="1" ht="10.25" customHeight="1" thickTop="1">
      <c r="A47" s="100"/>
      <c r="B47" s="73"/>
      <c r="C47" s="67"/>
      <c r="D47" s="67"/>
      <c r="E47" s="67"/>
      <c r="F47" s="67"/>
      <c r="G47" s="67"/>
      <c r="H47" s="68"/>
      <c r="I47" s="69"/>
      <c r="J47" s="69"/>
      <c r="K47" s="70"/>
      <c r="L47" s="70"/>
      <c r="M47" s="70"/>
      <c r="N47" s="70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</row>
    <row r="48" spans="1:44" s="73" customFormat="1" ht="40" customHeight="1">
      <c r="A48" s="101" t="s">
        <v>134</v>
      </c>
      <c r="B48" s="42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</row>
    <row r="50" ht="9" customHeight="1"/>
  </sheetData>
  <mergeCells count="84">
    <mergeCell ref="A2:A9"/>
    <mergeCell ref="B2:B9"/>
    <mergeCell ref="T5:T8"/>
    <mergeCell ref="U5:V5"/>
    <mergeCell ref="F3:F9"/>
    <mergeCell ref="U6:U8"/>
    <mergeCell ref="V6:V8"/>
    <mergeCell ref="Q5:R5"/>
    <mergeCell ref="C2:H2"/>
    <mergeCell ref="I2:I9"/>
    <mergeCell ref="J2:N2"/>
    <mergeCell ref="C3:D3"/>
    <mergeCell ref="E3:E9"/>
    <mergeCell ref="H3:H9"/>
    <mergeCell ref="T4:W4"/>
    <mergeCell ref="D4:D9"/>
    <mergeCell ref="G3:G9"/>
    <mergeCell ref="P9:AA9"/>
    <mergeCell ref="X4:AA4"/>
    <mergeCell ref="X5:X8"/>
    <mergeCell ref="Y5:Z5"/>
    <mergeCell ref="Y6:Y8"/>
    <mergeCell ref="Z6:Z8"/>
    <mergeCell ref="AA6:AA8"/>
    <mergeCell ref="W6:W8"/>
    <mergeCell ref="L5:L9"/>
    <mergeCell ref="M5:M9"/>
    <mergeCell ref="N5:N9"/>
    <mergeCell ref="P3:W3"/>
    <mergeCell ref="O3:O9"/>
    <mergeCell ref="T45:W45"/>
    <mergeCell ref="P46:S46"/>
    <mergeCell ref="T46:W46"/>
    <mergeCell ref="I43:O43"/>
    <mergeCell ref="P43:S43"/>
    <mergeCell ref="T43:W43"/>
    <mergeCell ref="I44:O44"/>
    <mergeCell ref="P44:S44"/>
    <mergeCell ref="T44:W44"/>
    <mergeCell ref="P45:S45"/>
    <mergeCell ref="I45:O45"/>
    <mergeCell ref="I46:O46"/>
    <mergeCell ref="J39:J40"/>
    <mergeCell ref="K39:K40"/>
    <mergeCell ref="P4:S4"/>
    <mergeCell ref="X43:AA43"/>
    <mergeCell ref="X39:X40"/>
    <mergeCell ref="Y40:AA40"/>
    <mergeCell ref="X42:AA42"/>
    <mergeCell ref="P5:P8"/>
    <mergeCell ref="L4:N4"/>
    <mergeCell ref="K4:K9"/>
    <mergeCell ref="P2:AA2"/>
    <mergeCell ref="A11:AA11"/>
    <mergeCell ref="U40:W40"/>
    <mergeCell ref="P41:S41"/>
    <mergeCell ref="T41:W41"/>
    <mergeCell ref="X3:AA3"/>
    <mergeCell ref="A39:H46"/>
    <mergeCell ref="X44:AA44"/>
    <mergeCell ref="X45:AA45"/>
    <mergeCell ref="X46:AA46"/>
    <mergeCell ref="X41:AA41"/>
    <mergeCell ref="Q6:Q8"/>
    <mergeCell ref="L39:L40"/>
    <mergeCell ref="I41:M42"/>
    <mergeCell ref="N41:O41"/>
    <mergeCell ref="M39:M40"/>
    <mergeCell ref="A1:AA1"/>
    <mergeCell ref="A29:AA29"/>
    <mergeCell ref="N42:O42"/>
    <mergeCell ref="P42:S42"/>
    <mergeCell ref="T42:W42"/>
    <mergeCell ref="N39:N40"/>
    <mergeCell ref="O39:O40"/>
    <mergeCell ref="P39:P40"/>
    <mergeCell ref="T39:T40"/>
    <mergeCell ref="Q40:S40"/>
    <mergeCell ref="I39:I40"/>
    <mergeCell ref="R6:R8"/>
    <mergeCell ref="S6:S8"/>
    <mergeCell ref="J3:J9"/>
    <mergeCell ref="K3:N3"/>
    <mergeCell ref="C4:C9"/>
  </mergeCells>
  <conditionalFormatting sqref="P45:W46 X41:X46 T41:T44 J41:P44 AB11:XFD11 I41:I46 A11:W11 A38 I39:P39 C38:XFD38 Q39:S44 U39:W44 Y39:XFD46 A31:XFD37 B22 A12:A22 A26:XFD28 A23:XFD24 C19:XFD22 F18:XFD18 C18:D18 C12:XFD16 C17 E17:XFD17">
    <cfRule type="cellIs" dxfId="12" priority="112" operator="equal">
      <formula>0</formula>
    </cfRule>
  </conditionalFormatting>
  <conditionalFormatting sqref="A29:W30 AB29:XFD30">
    <cfRule type="cellIs" dxfId="11" priority="13" operator="equal">
      <formula>0</formula>
    </cfRule>
  </conditionalFormatting>
  <conditionalFormatting sqref="X39 T39">
    <cfRule type="cellIs" dxfId="10" priority="2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4" pageOrder="overThenDown" orientation="landscape" r:id="rId1"/>
  <headerFooter alignWithMargins="0">
    <oddFooter>&amp;L&amp;"Cambria,полужирный"&amp;18 2020 рік ( &amp;D )&amp;CСО "Магістр"&amp;R&amp;"Times New Roman,полужирный"&amp;18Сторінка  &amp;P  з  &amp;N</oddFooter>
  </headerFooter>
  <rowBreaks count="1" manualBreakCount="1">
    <brk id="26" max="16383" man="1"/>
  </rowBreaks>
  <colBreaks count="1" manualBreakCount="1">
    <brk id="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X48"/>
  <sheetViews>
    <sheetView view="pageBreakPreview" zoomScale="30" zoomScaleNormal="35" zoomScaleSheetLayoutView="30" workbookViewId="0">
      <selection activeCell="B17" sqref="B17"/>
    </sheetView>
  </sheetViews>
  <sheetFormatPr baseColWidth="10" defaultColWidth="8" defaultRowHeight="40" customHeight="1"/>
  <cols>
    <col min="1" max="1" width="30" style="97" customWidth="1"/>
    <col min="2" max="2" width="134.83203125" style="42" customWidth="1"/>
    <col min="3" max="6" width="12.5" style="42" customWidth="1"/>
    <col min="7" max="7" width="15.33203125" style="42" customWidth="1"/>
    <col min="8" max="8" width="18.5" style="42" customWidth="1"/>
    <col min="9" max="9" width="20" style="42" customWidth="1"/>
    <col min="10" max="15" width="14.6640625" style="42" customWidth="1"/>
    <col min="16" max="19" width="10.5" style="43" customWidth="1"/>
    <col min="20" max="20" width="12.6640625" style="43" customWidth="1"/>
    <col min="21" max="27" width="10.5" style="43" customWidth="1"/>
    <col min="28" max="28" width="12.6640625" style="43" customWidth="1"/>
    <col min="29" max="31" width="10.5" style="43" customWidth="1"/>
    <col min="32" max="36" width="11.1640625" style="44" customWidth="1"/>
    <col min="37" max="42" width="4.5" style="44" customWidth="1"/>
    <col min="43" max="44" width="4.6640625" style="44" customWidth="1"/>
    <col min="45" max="48" width="4.5" style="44" customWidth="1"/>
    <col min="49" max="50" width="4.5" style="42" customWidth="1"/>
    <col min="51" max="16384" width="8" style="42"/>
  </cols>
  <sheetData>
    <row r="1" spans="1:50" ht="48" customHeight="1" thickBot="1">
      <c r="A1" s="444" t="s">
        <v>110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563"/>
      <c r="Q1" s="563"/>
      <c r="R1" s="563"/>
      <c r="S1" s="563"/>
      <c r="T1" s="563"/>
      <c r="U1" s="563"/>
      <c r="V1" s="563"/>
      <c r="W1" s="563"/>
      <c r="X1" s="481"/>
      <c r="Y1" s="481"/>
      <c r="Z1" s="481"/>
      <c r="AA1" s="481"/>
      <c r="AB1" s="239"/>
      <c r="AC1" s="239"/>
      <c r="AD1" s="239"/>
      <c r="AE1" s="239"/>
    </row>
    <row r="2" spans="1:50" s="48" customFormat="1" ht="31.5" customHeight="1" thickTop="1" thickBot="1">
      <c r="A2" s="523" t="s">
        <v>96</v>
      </c>
      <c r="B2" s="526" t="s">
        <v>34</v>
      </c>
      <c r="C2" s="533" t="s">
        <v>35</v>
      </c>
      <c r="D2" s="534"/>
      <c r="E2" s="534"/>
      <c r="F2" s="535"/>
      <c r="G2" s="535"/>
      <c r="H2" s="534"/>
      <c r="I2" s="536" t="s">
        <v>36</v>
      </c>
      <c r="J2" s="538" t="s">
        <v>37</v>
      </c>
      <c r="K2" s="538"/>
      <c r="L2" s="538"/>
      <c r="M2" s="538"/>
      <c r="N2" s="538"/>
      <c r="O2" s="246"/>
      <c r="P2" s="551" t="s">
        <v>38</v>
      </c>
      <c r="Q2" s="552"/>
      <c r="R2" s="552"/>
      <c r="S2" s="552"/>
      <c r="T2" s="552"/>
      <c r="U2" s="552"/>
      <c r="V2" s="552"/>
      <c r="W2" s="552"/>
      <c r="X2" s="553"/>
      <c r="Y2" s="553"/>
      <c r="Z2" s="553"/>
      <c r="AA2" s="553"/>
      <c r="AB2" s="553"/>
      <c r="AC2" s="553"/>
      <c r="AD2" s="553"/>
      <c r="AE2" s="554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7"/>
      <c r="AX2" s="47"/>
    </row>
    <row r="3" spans="1:50" s="51" customFormat="1" ht="42" customHeight="1" thickTop="1" thickBot="1">
      <c r="A3" s="524"/>
      <c r="B3" s="527"/>
      <c r="C3" s="539" t="s">
        <v>39</v>
      </c>
      <c r="D3" s="540"/>
      <c r="E3" s="541" t="s">
        <v>40</v>
      </c>
      <c r="F3" s="514" t="s">
        <v>70</v>
      </c>
      <c r="G3" s="514" t="s">
        <v>71</v>
      </c>
      <c r="H3" s="542" t="s">
        <v>41</v>
      </c>
      <c r="I3" s="537"/>
      <c r="J3" s="466" t="s">
        <v>42</v>
      </c>
      <c r="K3" s="467" t="s">
        <v>43</v>
      </c>
      <c r="L3" s="467"/>
      <c r="M3" s="467"/>
      <c r="N3" s="467"/>
      <c r="O3" s="522" t="s">
        <v>44</v>
      </c>
      <c r="P3" s="564" t="s">
        <v>45</v>
      </c>
      <c r="Q3" s="565"/>
      <c r="R3" s="565"/>
      <c r="S3" s="565"/>
      <c r="T3" s="565"/>
      <c r="U3" s="565"/>
      <c r="V3" s="565"/>
      <c r="W3" s="565"/>
      <c r="X3" s="548" t="s">
        <v>98</v>
      </c>
      <c r="Y3" s="549"/>
      <c r="Z3" s="549"/>
      <c r="AA3" s="549"/>
      <c r="AB3" s="376"/>
      <c r="AC3" s="376"/>
      <c r="AD3" s="376"/>
      <c r="AE3" s="550"/>
      <c r="AF3" s="49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50" s="51" customFormat="1" ht="42" customHeight="1" thickTop="1" thickBot="1">
      <c r="A4" s="524"/>
      <c r="B4" s="527"/>
      <c r="C4" s="468" t="s">
        <v>46</v>
      </c>
      <c r="D4" s="547" t="s">
        <v>47</v>
      </c>
      <c r="E4" s="541"/>
      <c r="F4" s="532"/>
      <c r="G4" s="515"/>
      <c r="H4" s="543"/>
      <c r="I4" s="537"/>
      <c r="J4" s="466"/>
      <c r="K4" s="500" t="s">
        <v>48</v>
      </c>
      <c r="L4" s="467" t="s">
        <v>49</v>
      </c>
      <c r="M4" s="467"/>
      <c r="N4" s="467"/>
      <c r="O4" s="560"/>
      <c r="P4" s="561" t="s">
        <v>50</v>
      </c>
      <c r="Q4" s="555"/>
      <c r="R4" s="555"/>
      <c r="S4" s="556"/>
      <c r="T4" s="555" t="s">
        <v>51</v>
      </c>
      <c r="U4" s="555"/>
      <c r="V4" s="555"/>
      <c r="W4" s="562"/>
      <c r="X4" s="559" t="s">
        <v>65</v>
      </c>
      <c r="Y4" s="555"/>
      <c r="Z4" s="555"/>
      <c r="AA4" s="556"/>
      <c r="AB4" s="555" t="s">
        <v>111</v>
      </c>
      <c r="AC4" s="555"/>
      <c r="AD4" s="555"/>
      <c r="AE4" s="556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50" s="51" customFormat="1" ht="42" customHeight="1" thickTop="1" thickBot="1">
      <c r="A5" s="524"/>
      <c r="B5" s="527"/>
      <c r="C5" s="468"/>
      <c r="D5" s="547"/>
      <c r="E5" s="541"/>
      <c r="F5" s="532"/>
      <c r="G5" s="515"/>
      <c r="H5" s="543"/>
      <c r="I5" s="537"/>
      <c r="J5" s="466"/>
      <c r="K5" s="500"/>
      <c r="L5" s="500" t="s">
        <v>52</v>
      </c>
      <c r="M5" s="500" t="s">
        <v>54</v>
      </c>
      <c r="N5" s="500" t="s">
        <v>53</v>
      </c>
      <c r="O5" s="522"/>
      <c r="P5" s="498" t="s">
        <v>55</v>
      </c>
      <c r="Q5" s="557" t="s">
        <v>56</v>
      </c>
      <c r="R5" s="558"/>
      <c r="S5" s="247">
        <v>14</v>
      </c>
      <c r="T5" s="530" t="s">
        <v>57</v>
      </c>
      <c r="U5" s="557" t="s">
        <v>56</v>
      </c>
      <c r="V5" s="558"/>
      <c r="W5" s="248">
        <v>14</v>
      </c>
      <c r="X5" s="498" t="s">
        <v>55</v>
      </c>
      <c r="Y5" s="557" t="s">
        <v>56</v>
      </c>
      <c r="Z5" s="558"/>
      <c r="AA5" s="247">
        <v>14</v>
      </c>
      <c r="AB5" s="530" t="s">
        <v>57</v>
      </c>
      <c r="AC5" s="557" t="s">
        <v>56</v>
      </c>
      <c r="AD5" s="558"/>
      <c r="AE5" s="248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50" s="51" customFormat="1" ht="24" customHeight="1" thickTop="1" thickBot="1">
      <c r="A6" s="524"/>
      <c r="B6" s="527"/>
      <c r="C6" s="468"/>
      <c r="D6" s="547"/>
      <c r="E6" s="541"/>
      <c r="F6" s="532"/>
      <c r="G6" s="515"/>
      <c r="H6" s="543"/>
      <c r="I6" s="537"/>
      <c r="J6" s="466"/>
      <c r="K6" s="500"/>
      <c r="L6" s="520"/>
      <c r="M6" s="520"/>
      <c r="N6" s="520"/>
      <c r="O6" s="522"/>
      <c r="P6" s="498"/>
      <c r="Q6" s="464" t="s">
        <v>58</v>
      </c>
      <c r="R6" s="464" t="s">
        <v>66</v>
      </c>
      <c r="S6" s="465" t="s">
        <v>67</v>
      </c>
      <c r="T6" s="530"/>
      <c r="U6" s="464" t="s">
        <v>58</v>
      </c>
      <c r="V6" s="464" t="s">
        <v>66</v>
      </c>
      <c r="W6" s="465" t="s">
        <v>67</v>
      </c>
      <c r="X6" s="498"/>
      <c r="Y6" s="464" t="s">
        <v>58</v>
      </c>
      <c r="Z6" s="464" t="s">
        <v>66</v>
      </c>
      <c r="AA6" s="465" t="s">
        <v>67</v>
      </c>
      <c r="AB6" s="530"/>
      <c r="AC6" s="464" t="s">
        <v>58</v>
      </c>
      <c r="AD6" s="464" t="s">
        <v>66</v>
      </c>
      <c r="AE6" s="465" t="s">
        <v>67</v>
      </c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50" s="51" customFormat="1" ht="24" customHeight="1" thickTop="1" thickBot="1">
      <c r="A7" s="524"/>
      <c r="B7" s="527"/>
      <c r="C7" s="468"/>
      <c r="D7" s="547"/>
      <c r="E7" s="541"/>
      <c r="F7" s="532"/>
      <c r="G7" s="515"/>
      <c r="H7" s="543"/>
      <c r="I7" s="537"/>
      <c r="J7" s="466"/>
      <c r="K7" s="500"/>
      <c r="L7" s="520"/>
      <c r="M7" s="520"/>
      <c r="N7" s="520"/>
      <c r="O7" s="522"/>
      <c r="P7" s="498"/>
      <c r="Q7" s="464"/>
      <c r="R7" s="464"/>
      <c r="S7" s="465"/>
      <c r="T7" s="530"/>
      <c r="U7" s="464"/>
      <c r="V7" s="464"/>
      <c r="W7" s="465"/>
      <c r="X7" s="498"/>
      <c r="Y7" s="464"/>
      <c r="Z7" s="464"/>
      <c r="AA7" s="465"/>
      <c r="AB7" s="530"/>
      <c r="AC7" s="464"/>
      <c r="AD7" s="464"/>
      <c r="AE7" s="465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50" s="51" customFormat="1" ht="39" customHeight="1" thickTop="1" thickBot="1">
      <c r="A8" s="524"/>
      <c r="B8" s="527"/>
      <c r="C8" s="468"/>
      <c r="D8" s="547"/>
      <c r="E8" s="541"/>
      <c r="F8" s="532"/>
      <c r="G8" s="515"/>
      <c r="H8" s="543"/>
      <c r="I8" s="537"/>
      <c r="J8" s="466"/>
      <c r="K8" s="500"/>
      <c r="L8" s="520"/>
      <c r="M8" s="520"/>
      <c r="N8" s="520"/>
      <c r="O8" s="522"/>
      <c r="P8" s="499"/>
      <c r="Q8" s="464"/>
      <c r="R8" s="464"/>
      <c r="S8" s="465"/>
      <c r="T8" s="531"/>
      <c r="U8" s="464"/>
      <c r="V8" s="464"/>
      <c r="W8" s="465"/>
      <c r="X8" s="499"/>
      <c r="Y8" s="464"/>
      <c r="Z8" s="464"/>
      <c r="AA8" s="465"/>
      <c r="AB8" s="531"/>
      <c r="AC8" s="464"/>
      <c r="AD8" s="464"/>
      <c r="AE8" s="465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50" s="51" customFormat="1" ht="24" customHeight="1" thickTop="1" thickBot="1">
      <c r="A9" s="525"/>
      <c r="B9" s="528"/>
      <c r="C9" s="468"/>
      <c r="D9" s="547"/>
      <c r="E9" s="541"/>
      <c r="F9" s="532"/>
      <c r="G9" s="515"/>
      <c r="H9" s="544"/>
      <c r="I9" s="537"/>
      <c r="J9" s="466"/>
      <c r="K9" s="500"/>
      <c r="L9" s="520"/>
      <c r="M9" s="520"/>
      <c r="N9" s="520"/>
      <c r="O9" s="522"/>
      <c r="P9" s="516" t="s">
        <v>59</v>
      </c>
      <c r="Q9" s="517"/>
      <c r="R9" s="517"/>
      <c r="S9" s="517"/>
      <c r="T9" s="509"/>
      <c r="U9" s="509"/>
      <c r="V9" s="509"/>
      <c r="W9" s="509"/>
      <c r="X9" s="509"/>
      <c r="Y9" s="509"/>
      <c r="Z9" s="509"/>
      <c r="AA9" s="509"/>
      <c r="AB9" s="239"/>
      <c r="AC9" s="239"/>
      <c r="AD9" s="239"/>
      <c r="AE9" s="23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50" s="58" customFormat="1" ht="31.25" customHeight="1" thickTop="1" thickBot="1">
      <c r="A10" s="98">
        <v>1</v>
      </c>
      <c r="B10" s="52">
        <f t="shared" ref="B10:AA10" si="0">A10+1</f>
        <v>2</v>
      </c>
      <c r="C10" s="53">
        <f t="shared" si="0"/>
        <v>3</v>
      </c>
      <c r="D10" s="54">
        <f t="shared" si="0"/>
        <v>4</v>
      </c>
      <c r="E10" s="54">
        <f>D10+1</f>
        <v>5</v>
      </c>
      <c r="F10" s="113">
        <f>E10+1</f>
        <v>6</v>
      </c>
      <c r="G10" s="113">
        <f t="shared" si="0"/>
        <v>7</v>
      </c>
      <c r="H10" s="55">
        <f t="shared" si="0"/>
        <v>8</v>
      </c>
      <c r="I10" s="53">
        <f t="shared" si="0"/>
        <v>9</v>
      </c>
      <c r="J10" s="54">
        <f t="shared" si="0"/>
        <v>10</v>
      </c>
      <c r="K10" s="54">
        <f t="shared" si="0"/>
        <v>11</v>
      </c>
      <c r="L10" s="54">
        <f t="shared" si="0"/>
        <v>12</v>
      </c>
      <c r="M10" s="54">
        <f t="shared" si="0"/>
        <v>13</v>
      </c>
      <c r="N10" s="54">
        <f t="shared" si="0"/>
        <v>14</v>
      </c>
      <c r="O10" s="56">
        <f t="shared" si="0"/>
        <v>15</v>
      </c>
      <c r="P10" s="57">
        <f t="shared" si="0"/>
        <v>16</v>
      </c>
      <c r="Q10" s="57">
        <f t="shared" si="0"/>
        <v>17</v>
      </c>
      <c r="R10" s="57">
        <f t="shared" si="0"/>
        <v>18</v>
      </c>
      <c r="S10" s="57">
        <f t="shared" si="0"/>
        <v>19</v>
      </c>
      <c r="T10" s="57">
        <f t="shared" si="0"/>
        <v>20</v>
      </c>
      <c r="U10" s="57">
        <f t="shared" si="0"/>
        <v>21</v>
      </c>
      <c r="V10" s="57">
        <f t="shared" si="0"/>
        <v>22</v>
      </c>
      <c r="W10" s="57">
        <f t="shared" si="0"/>
        <v>23</v>
      </c>
      <c r="X10" s="57">
        <f t="shared" si="0"/>
        <v>24</v>
      </c>
      <c r="Y10" s="57">
        <f t="shared" si="0"/>
        <v>25</v>
      </c>
      <c r="Z10" s="57">
        <f t="shared" si="0"/>
        <v>26</v>
      </c>
      <c r="AA10" s="57">
        <f t="shared" si="0"/>
        <v>27</v>
      </c>
      <c r="AB10" s="57">
        <f t="shared" ref="AB10" si="1">AA10+1</f>
        <v>28</v>
      </c>
      <c r="AC10" s="57">
        <f t="shared" ref="AC10" si="2">AB10+1</f>
        <v>29</v>
      </c>
      <c r="AD10" s="57">
        <f t="shared" ref="AD10" si="3">AC10+1</f>
        <v>30</v>
      </c>
      <c r="AE10" s="57">
        <f t="shared" ref="AE10" si="4">AD10+1</f>
        <v>31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</row>
    <row r="11" spans="1:50" s="51" customFormat="1" ht="52.25" customHeight="1" thickTop="1" thickBot="1">
      <c r="A11" s="447" t="s">
        <v>105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340"/>
      <c r="Y11" s="340"/>
      <c r="Z11" s="340"/>
      <c r="AA11" s="340"/>
      <c r="AB11" s="236"/>
      <c r="AC11" s="236"/>
      <c r="AD11" s="236"/>
      <c r="AE11" s="236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50" s="60" customFormat="1" ht="49.25" customHeight="1">
      <c r="A12" s="161"/>
      <c r="B12" s="285">
        <f>'Вибіркові(пропозиції)'!F16</f>
        <v>0</v>
      </c>
      <c r="C12" s="79"/>
      <c r="D12" s="80"/>
      <c r="E12" s="81"/>
      <c r="F12" s="81"/>
      <c r="G12" s="80"/>
      <c r="H12" s="82"/>
      <c r="I12" s="154">
        <f>T12+P12+X12</f>
        <v>0</v>
      </c>
      <c r="J12" s="216">
        <f t="shared" ref="J12:J22" si="5">I12*30</f>
        <v>0</v>
      </c>
      <c r="K12" s="147">
        <f>L12+M12+N12</f>
        <v>0</v>
      </c>
      <c r="L12" s="147">
        <f>Q12*$S$5+U12*$W$5+Y12*$AA$5</f>
        <v>0</v>
      </c>
      <c r="M12" s="147">
        <f t="shared" ref="M12:N22" si="6">R12*$S$5+V12*$W$5+Z12*$AA$5</f>
        <v>0</v>
      </c>
      <c r="N12" s="147">
        <f t="shared" si="6"/>
        <v>0</v>
      </c>
      <c r="O12" s="104">
        <f>J12-K12</f>
        <v>0</v>
      </c>
      <c r="P12" s="211"/>
      <c r="Q12" s="79"/>
      <c r="R12" s="80"/>
      <c r="S12" s="82"/>
      <c r="T12" s="150"/>
      <c r="U12" s="79"/>
      <c r="V12" s="80"/>
      <c r="W12" s="82"/>
      <c r="X12" s="150"/>
      <c r="Y12" s="79"/>
      <c r="Z12" s="80"/>
      <c r="AA12" s="82"/>
      <c r="AB12" s="150"/>
      <c r="AC12" s="79"/>
      <c r="AD12" s="80"/>
      <c r="AE12" s="82"/>
      <c r="AF12" s="134" t="e">
        <f>K12/J12</f>
        <v>#DIV/0!</v>
      </c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</row>
    <row r="13" spans="1:50" s="60" customFormat="1" ht="49.25" customHeight="1">
      <c r="A13" s="191"/>
      <c r="B13" s="285">
        <f>'Вибіркові(пропозиції)'!F17</f>
        <v>0</v>
      </c>
      <c r="C13" s="192"/>
      <c r="D13" s="193"/>
      <c r="E13" s="194"/>
      <c r="F13" s="194"/>
      <c r="G13" s="193"/>
      <c r="H13" s="195"/>
      <c r="I13" s="171">
        <f t="shared" ref="I13:I22" si="7">T13+P13+X13</f>
        <v>0</v>
      </c>
      <c r="J13" s="217">
        <f t="shared" si="5"/>
        <v>0</v>
      </c>
      <c r="K13" s="130">
        <f t="shared" ref="K13:K22" si="8">L13+M13+N13</f>
        <v>0</v>
      </c>
      <c r="L13" s="130">
        <f t="shared" ref="L13:L22" si="9">Q13*$S$5+U13*$W$5+Y13*$AA$5</f>
        <v>0</v>
      </c>
      <c r="M13" s="130">
        <f t="shared" si="6"/>
        <v>0</v>
      </c>
      <c r="N13" s="130">
        <f t="shared" si="6"/>
        <v>0</v>
      </c>
      <c r="O13" s="218">
        <f t="shared" ref="O13:O22" si="10">J13-K13</f>
        <v>0</v>
      </c>
      <c r="P13" s="212"/>
      <c r="Q13" s="192"/>
      <c r="R13" s="193"/>
      <c r="S13" s="195"/>
      <c r="T13" s="196"/>
      <c r="U13" s="192"/>
      <c r="V13" s="193"/>
      <c r="W13" s="195"/>
      <c r="X13" s="196"/>
      <c r="Y13" s="192"/>
      <c r="Z13" s="193"/>
      <c r="AA13" s="195"/>
      <c r="AB13" s="196"/>
      <c r="AC13" s="192"/>
      <c r="AD13" s="193"/>
      <c r="AE13" s="195"/>
      <c r="AF13" s="134" t="e">
        <f t="shared" ref="AF13:AF19" si="11">K13/J13</f>
        <v>#DIV/0!</v>
      </c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</row>
    <row r="14" spans="1:50" s="60" customFormat="1" ht="49.25" customHeight="1">
      <c r="A14" s="191"/>
      <c r="B14" s="285">
        <f>'Вибіркові(пропозиції)'!F18</f>
        <v>0</v>
      </c>
      <c r="C14" s="192"/>
      <c r="D14" s="193"/>
      <c r="E14" s="194"/>
      <c r="F14" s="194"/>
      <c r="G14" s="193"/>
      <c r="H14" s="195"/>
      <c r="I14" s="171">
        <f t="shared" si="7"/>
        <v>0</v>
      </c>
      <c r="J14" s="217">
        <f t="shared" si="5"/>
        <v>0</v>
      </c>
      <c r="K14" s="130">
        <f t="shared" si="8"/>
        <v>0</v>
      </c>
      <c r="L14" s="130">
        <f t="shared" si="9"/>
        <v>0</v>
      </c>
      <c r="M14" s="130">
        <f t="shared" si="6"/>
        <v>0</v>
      </c>
      <c r="N14" s="130">
        <f t="shared" si="6"/>
        <v>0</v>
      </c>
      <c r="O14" s="218">
        <f t="shared" si="10"/>
        <v>0</v>
      </c>
      <c r="P14" s="212"/>
      <c r="Q14" s="192"/>
      <c r="R14" s="193"/>
      <c r="S14" s="195"/>
      <c r="T14" s="196"/>
      <c r="U14" s="192"/>
      <c r="V14" s="193"/>
      <c r="W14" s="195"/>
      <c r="X14" s="196"/>
      <c r="Y14" s="192"/>
      <c r="Z14" s="193"/>
      <c r="AA14" s="195"/>
      <c r="AB14" s="196"/>
      <c r="AC14" s="192"/>
      <c r="AD14" s="193"/>
      <c r="AE14" s="195"/>
      <c r="AF14" s="134" t="e">
        <f t="shared" si="11"/>
        <v>#DIV/0!</v>
      </c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</row>
    <row r="15" spans="1:50" s="60" customFormat="1" ht="49.25" customHeight="1">
      <c r="A15" s="191"/>
      <c r="B15" s="285">
        <f>'Вибіркові(пропозиції)'!F19</f>
        <v>0</v>
      </c>
      <c r="C15" s="192"/>
      <c r="D15" s="193"/>
      <c r="E15" s="194"/>
      <c r="F15" s="194"/>
      <c r="G15" s="193"/>
      <c r="H15" s="195"/>
      <c r="I15" s="171">
        <f t="shared" si="7"/>
        <v>0</v>
      </c>
      <c r="J15" s="217">
        <f t="shared" si="5"/>
        <v>0</v>
      </c>
      <c r="K15" s="130">
        <f t="shared" si="8"/>
        <v>0</v>
      </c>
      <c r="L15" s="130">
        <f t="shared" si="9"/>
        <v>0</v>
      </c>
      <c r="M15" s="130">
        <f t="shared" si="6"/>
        <v>0</v>
      </c>
      <c r="N15" s="130">
        <f t="shared" si="6"/>
        <v>0</v>
      </c>
      <c r="O15" s="218">
        <f t="shared" si="10"/>
        <v>0</v>
      </c>
      <c r="P15" s="212"/>
      <c r="Q15" s="192"/>
      <c r="R15" s="193"/>
      <c r="S15" s="195"/>
      <c r="T15" s="196"/>
      <c r="U15" s="192"/>
      <c r="V15" s="193"/>
      <c r="W15" s="195"/>
      <c r="X15" s="196"/>
      <c r="Y15" s="192"/>
      <c r="Z15" s="193"/>
      <c r="AA15" s="195"/>
      <c r="AB15" s="196"/>
      <c r="AC15" s="192"/>
      <c r="AD15" s="193"/>
      <c r="AE15" s="195"/>
      <c r="AF15" s="134" t="e">
        <f t="shared" si="11"/>
        <v>#DIV/0!</v>
      </c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</row>
    <row r="16" spans="1:50" s="60" customFormat="1" ht="49.25" customHeight="1">
      <c r="A16" s="191"/>
      <c r="B16" s="285">
        <f>'Вибіркові(пропозиції)'!F20</f>
        <v>0</v>
      </c>
      <c r="C16" s="192"/>
      <c r="D16" s="193"/>
      <c r="E16" s="194"/>
      <c r="F16" s="194"/>
      <c r="G16" s="193"/>
      <c r="H16" s="195"/>
      <c r="I16" s="171">
        <f t="shared" si="7"/>
        <v>0</v>
      </c>
      <c r="J16" s="217">
        <f t="shared" si="5"/>
        <v>0</v>
      </c>
      <c r="K16" s="130">
        <f t="shared" si="8"/>
        <v>0</v>
      </c>
      <c r="L16" s="130">
        <f t="shared" si="9"/>
        <v>0</v>
      </c>
      <c r="M16" s="130">
        <f t="shared" si="6"/>
        <v>0</v>
      </c>
      <c r="N16" s="130">
        <f t="shared" si="6"/>
        <v>0</v>
      </c>
      <c r="O16" s="218">
        <f t="shared" si="10"/>
        <v>0</v>
      </c>
      <c r="P16" s="212"/>
      <c r="Q16" s="192"/>
      <c r="R16" s="193"/>
      <c r="S16" s="195"/>
      <c r="T16" s="196"/>
      <c r="U16" s="192"/>
      <c r="V16" s="193"/>
      <c r="W16" s="195"/>
      <c r="X16" s="196"/>
      <c r="Y16" s="192"/>
      <c r="Z16" s="193"/>
      <c r="AA16" s="195"/>
      <c r="AB16" s="196"/>
      <c r="AC16" s="192"/>
      <c r="AD16" s="193"/>
      <c r="AE16" s="195"/>
      <c r="AF16" s="134" t="e">
        <f t="shared" si="11"/>
        <v>#DIV/0!</v>
      </c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</row>
    <row r="17" spans="1:48" s="60" customFormat="1" ht="49.25" customHeight="1">
      <c r="A17" s="191"/>
      <c r="B17" s="285">
        <f>'Вибіркові(пропозиції)'!F21</f>
        <v>0</v>
      </c>
      <c r="C17" s="192"/>
      <c r="D17" s="193"/>
      <c r="E17" s="194"/>
      <c r="F17" s="194"/>
      <c r="G17" s="193"/>
      <c r="H17" s="195"/>
      <c r="I17" s="171">
        <f t="shared" si="7"/>
        <v>0</v>
      </c>
      <c r="J17" s="217">
        <f t="shared" si="5"/>
        <v>0</v>
      </c>
      <c r="K17" s="130">
        <f t="shared" si="8"/>
        <v>0</v>
      </c>
      <c r="L17" s="130">
        <f t="shared" si="9"/>
        <v>0</v>
      </c>
      <c r="M17" s="130">
        <f t="shared" si="6"/>
        <v>0</v>
      </c>
      <c r="N17" s="130">
        <f t="shared" si="6"/>
        <v>0</v>
      </c>
      <c r="O17" s="218">
        <f t="shared" si="10"/>
        <v>0</v>
      </c>
      <c r="P17" s="212"/>
      <c r="Q17" s="192"/>
      <c r="R17" s="193"/>
      <c r="S17" s="195"/>
      <c r="T17" s="196"/>
      <c r="U17" s="192"/>
      <c r="V17" s="193"/>
      <c r="W17" s="195"/>
      <c r="X17" s="196"/>
      <c r="Y17" s="192"/>
      <c r="Z17" s="193"/>
      <c r="AA17" s="195"/>
      <c r="AB17" s="196"/>
      <c r="AC17" s="192"/>
      <c r="AD17" s="193"/>
      <c r="AE17" s="195"/>
      <c r="AF17" s="134" t="e">
        <f t="shared" si="11"/>
        <v>#DIV/0!</v>
      </c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</row>
    <row r="18" spans="1:48" s="60" customFormat="1" ht="49.25" customHeight="1">
      <c r="A18" s="191"/>
      <c r="B18" s="285">
        <f>'Вибіркові(пропозиції)'!F22</f>
        <v>0</v>
      </c>
      <c r="C18" s="192"/>
      <c r="D18" s="193"/>
      <c r="E18" s="194"/>
      <c r="F18" s="194"/>
      <c r="G18" s="193"/>
      <c r="H18" s="195"/>
      <c r="I18" s="171">
        <f t="shared" si="7"/>
        <v>0</v>
      </c>
      <c r="J18" s="217">
        <f t="shared" si="5"/>
        <v>0</v>
      </c>
      <c r="K18" s="130">
        <f t="shared" si="8"/>
        <v>0</v>
      </c>
      <c r="L18" s="130">
        <f t="shared" si="9"/>
        <v>0</v>
      </c>
      <c r="M18" s="130">
        <f t="shared" si="6"/>
        <v>0</v>
      </c>
      <c r="N18" s="130">
        <f t="shared" si="6"/>
        <v>0</v>
      </c>
      <c r="O18" s="218">
        <f t="shared" si="10"/>
        <v>0</v>
      </c>
      <c r="P18" s="212"/>
      <c r="Q18" s="192"/>
      <c r="R18" s="193"/>
      <c r="S18" s="195"/>
      <c r="T18" s="196"/>
      <c r="U18" s="192"/>
      <c r="V18" s="193"/>
      <c r="W18" s="195"/>
      <c r="X18" s="196"/>
      <c r="Y18" s="192"/>
      <c r="Z18" s="193"/>
      <c r="AA18" s="195"/>
      <c r="AB18" s="196"/>
      <c r="AC18" s="192"/>
      <c r="AD18" s="193"/>
      <c r="AE18" s="195"/>
      <c r="AF18" s="134" t="e">
        <f t="shared" si="11"/>
        <v>#DIV/0!</v>
      </c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</row>
    <row r="19" spans="1:48" s="133" customFormat="1" ht="49.25" customHeight="1">
      <c r="A19" s="162"/>
      <c r="B19" s="167"/>
      <c r="C19" s="164"/>
      <c r="D19" s="85"/>
      <c r="E19" s="157"/>
      <c r="F19" s="157"/>
      <c r="G19" s="157"/>
      <c r="H19" s="86"/>
      <c r="I19" s="171">
        <f t="shared" si="7"/>
        <v>0</v>
      </c>
      <c r="J19" s="217">
        <f t="shared" si="5"/>
        <v>0</v>
      </c>
      <c r="K19" s="130">
        <f t="shared" si="8"/>
        <v>0</v>
      </c>
      <c r="L19" s="130">
        <f t="shared" si="9"/>
        <v>0</v>
      </c>
      <c r="M19" s="130">
        <f t="shared" si="6"/>
        <v>0</v>
      </c>
      <c r="N19" s="130">
        <f t="shared" si="6"/>
        <v>0</v>
      </c>
      <c r="O19" s="218">
        <f t="shared" si="10"/>
        <v>0</v>
      </c>
      <c r="P19" s="213"/>
      <c r="Q19" s="83"/>
      <c r="R19" s="84"/>
      <c r="S19" s="86"/>
      <c r="T19" s="94"/>
      <c r="U19" s="83"/>
      <c r="V19" s="84"/>
      <c r="W19" s="86"/>
      <c r="X19" s="94"/>
      <c r="Y19" s="83"/>
      <c r="Z19" s="84"/>
      <c r="AA19" s="86"/>
      <c r="AB19" s="94"/>
      <c r="AC19" s="83"/>
      <c r="AD19" s="84"/>
      <c r="AE19" s="86"/>
      <c r="AF19" s="134" t="e">
        <f t="shared" si="11"/>
        <v>#DIV/0!</v>
      </c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</row>
    <row r="20" spans="1:48" s="133" customFormat="1" ht="49.25" customHeight="1">
      <c r="A20" s="162"/>
      <c r="B20" s="136"/>
      <c r="C20" s="164"/>
      <c r="D20" s="158"/>
      <c r="E20" s="159"/>
      <c r="F20" s="157"/>
      <c r="G20" s="157"/>
      <c r="H20" s="169"/>
      <c r="I20" s="171">
        <f t="shared" si="7"/>
        <v>0</v>
      </c>
      <c r="J20" s="217">
        <f t="shared" si="5"/>
        <v>0</v>
      </c>
      <c r="K20" s="130">
        <f t="shared" si="8"/>
        <v>0</v>
      </c>
      <c r="L20" s="130">
        <f t="shared" si="9"/>
        <v>0</v>
      </c>
      <c r="M20" s="130">
        <f t="shared" si="6"/>
        <v>0</v>
      </c>
      <c r="N20" s="130">
        <f t="shared" si="6"/>
        <v>0</v>
      </c>
      <c r="O20" s="218">
        <f t="shared" si="10"/>
        <v>0</v>
      </c>
      <c r="P20" s="213"/>
      <c r="Q20" s="83"/>
      <c r="R20" s="84"/>
      <c r="S20" s="86"/>
      <c r="T20" s="94"/>
      <c r="U20" s="83"/>
      <c r="V20" s="84"/>
      <c r="W20" s="86"/>
      <c r="X20" s="94"/>
      <c r="Y20" s="83"/>
      <c r="Z20" s="84"/>
      <c r="AA20" s="86"/>
      <c r="AB20" s="94"/>
      <c r="AC20" s="83"/>
      <c r="AD20" s="84"/>
      <c r="AE20" s="86"/>
      <c r="AF20" s="134" t="e">
        <f>K20/J20</f>
        <v>#DIV/0!</v>
      </c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</row>
    <row r="21" spans="1:48" s="133" customFormat="1" ht="49.25" customHeight="1">
      <c r="A21" s="162"/>
      <c r="B21" s="167"/>
      <c r="C21" s="165"/>
      <c r="D21" s="158"/>
      <c r="E21" s="157"/>
      <c r="F21" s="157"/>
      <c r="G21" s="157"/>
      <c r="H21" s="170"/>
      <c r="I21" s="171">
        <f t="shared" si="7"/>
        <v>0</v>
      </c>
      <c r="J21" s="217">
        <f t="shared" si="5"/>
        <v>0</v>
      </c>
      <c r="K21" s="130">
        <f t="shared" si="8"/>
        <v>0</v>
      </c>
      <c r="L21" s="130">
        <f t="shared" si="9"/>
        <v>0</v>
      </c>
      <c r="M21" s="130">
        <f t="shared" si="6"/>
        <v>0</v>
      </c>
      <c r="N21" s="130">
        <f t="shared" si="6"/>
        <v>0</v>
      </c>
      <c r="O21" s="218">
        <f t="shared" si="10"/>
        <v>0</v>
      </c>
      <c r="P21" s="213"/>
      <c r="Q21" s="83"/>
      <c r="R21" s="84"/>
      <c r="S21" s="86"/>
      <c r="T21" s="94"/>
      <c r="U21" s="83"/>
      <c r="V21" s="84"/>
      <c r="W21" s="86"/>
      <c r="X21" s="94"/>
      <c r="Y21" s="83"/>
      <c r="Z21" s="84"/>
      <c r="AA21" s="86"/>
      <c r="AB21" s="94"/>
      <c r="AC21" s="83"/>
      <c r="AD21" s="84"/>
      <c r="AE21" s="86"/>
      <c r="AF21" s="134" t="e">
        <f>K21/J21</f>
        <v>#DIV/0!</v>
      </c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</row>
    <row r="22" spans="1:48" s="133" customFormat="1" ht="49.25" customHeight="1" thickBot="1">
      <c r="A22" s="163"/>
      <c r="B22" s="168"/>
      <c r="C22" s="166"/>
      <c r="D22" s="89"/>
      <c r="E22" s="160"/>
      <c r="F22" s="160"/>
      <c r="G22" s="160"/>
      <c r="H22" s="90"/>
      <c r="I22" s="155">
        <f t="shared" si="7"/>
        <v>0</v>
      </c>
      <c r="J22" s="219">
        <f t="shared" si="5"/>
        <v>0</v>
      </c>
      <c r="K22" s="151">
        <f t="shared" si="8"/>
        <v>0</v>
      </c>
      <c r="L22" s="151">
        <f t="shared" si="9"/>
        <v>0</v>
      </c>
      <c r="M22" s="151">
        <f t="shared" si="6"/>
        <v>0</v>
      </c>
      <c r="N22" s="151">
        <f t="shared" si="6"/>
        <v>0</v>
      </c>
      <c r="O22" s="172">
        <f t="shared" si="10"/>
        <v>0</v>
      </c>
      <c r="P22" s="201"/>
      <c r="Q22" s="87"/>
      <c r="R22" s="88"/>
      <c r="S22" s="90"/>
      <c r="T22" s="91"/>
      <c r="U22" s="87"/>
      <c r="V22" s="88"/>
      <c r="W22" s="90"/>
      <c r="X22" s="91"/>
      <c r="Y22" s="87"/>
      <c r="Z22" s="88"/>
      <c r="AA22" s="90"/>
      <c r="AB22" s="91"/>
      <c r="AC22" s="87"/>
      <c r="AD22" s="88"/>
      <c r="AE22" s="90"/>
      <c r="AF22" s="134" t="e">
        <f>K22/J22</f>
        <v>#DIV/0!</v>
      </c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</row>
    <row r="23" spans="1:48" s="133" customFormat="1" ht="57" customHeight="1" thickBot="1">
      <c r="A23" s="197" t="s">
        <v>106</v>
      </c>
      <c r="B23" s="198"/>
      <c r="C23" s="199"/>
      <c r="D23" s="200"/>
      <c r="E23" s="140"/>
      <c r="F23" s="140"/>
      <c r="G23" s="140"/>
      <c r="H23" s="140"/>
      <c r="I23" s="215">
        <f>SUM(I12:I22)</f>
        <v>0</v>
      </c>
      <c r="J23" s="214">
        <f t="shared" ref="J23:AA23" si="12">SUM(J12:J22)</f>
        <v>0</v>
      </c>
      <c r="K23" s="208">
        <f t="shared" si="12"/>
        <v>0</v>
      </c>
      <c r="L23" s="208">
        <f t="shared" si="12"/>
        <v>0</v>
      </c>
      <c r="M23" s="208">
        <f t="shared" si="12"/>
        <v>0</v>
      </c>
      <c r="N23" s="208">
        <f t="shared" si="12"/>
        <v>0</v>
      </c>
      <c r="O23" s="208">
        <f t="shared" si="12"/>
        <v>0</v>
      </c>
      <c r="P23" s="139">
        <f t="shared" si="12"/>
        <v>0</v>
      </c>
      <c r="Q23" s="139">
        <f t="shared" si="12"/>
        <v>0</v>
      </c>
      <c r="R23" s="139">
        <f t="shared" si="12"/>
        <v>0</v>
      </c>
      <c r="S23" s="139">
        <f t="shared" si="12"/>
        <v>0</v>
      </c>
      <c r="T23" s="139">
        <f t="shared" si="12"/>
        <v>0</v>
      </c>
      <c r="U23" s="139">
        <f t="shared" si="12"/>
        <v>0</v>
      </c>
      <c r="V23" s="139">
        <f t="shared" si="12"/>
        <v>0</v>
      </c>
      <c r="W23" s="139">
        <f t="shared" si="12"/>
        <v>0</v>
      </c>
      <c r="X23" s="139">
        <f t="shared" si="12"/>
        <v>0</v>
      </c>
      <c r="Y23" s="139">
        <f t="shared" si="12"/>
        <v>0</v>
      </c>
      <c r="Z23" s="139">
        <f t="shared" si="12"/>
        <v>0</v>
      </c>
      <c r="AA23" s="139">
        <f t="shared" si="12"/>
        <v>0</v>
      </c>
      <c r="AB23" s="139">
        <f t="shared" ref="AB23:AE23" si="13">SUM(AB12:AB22)</f>
        <v>0</v>
      </c>
      <c r="AC23" s="139">
        <f t="shared" si="13"/>
        <v>0</v>
      </c>
      <c r="AD23" s="139">
        <f t="shared" si="13"/>
        <v>0</v>
      </c>
      <c r="AE23" s="139">
        <f t="shared" si="13"/>
        <v>0</v>
      </c>
      <c r="AF23" s="131"/>
      <c r="AG23" s="131"/>
      <c r="AH23" s="131"/>
      <c r="AI23" s="131"/>
      <c r="AJ23" s="131"/>
      <c r="AK23" s="132"/>
      <c r="AL23" s="131"/>
      <c r="AM23" s="131"/>
      <c r="AN23" s="131"/>
      <c r="AO23" s="132"/>
      <c r="AP23" s="131"/>
      <c r="AQ23" s="131"/>
      <c r="AR23" s="131"/>
    </row>
    <row r="24" spans="1:48" s="60" customFormat="1" ht="23.5" customHeight="1">
      <c r="A24" s="99"/>
      <c r="B24" s="238"/>
      <c r="C24" s="64"/>
      <c r="D24" s="64"/>
      <c r="E24" s="64"/>
      <c r="F24" s="64"/>
      <c r="G24" s="64"/>
      <c r="H24" s="131"/>
      <c r="I24" s="64"/>
      <c r="J24" s="64"/>
      <c r="K24" s="131"/>
      <c r="L24" s="131"/>
      <c r="M24" s="131"/>
      <c r="N24" s="131"/>
      <c r="O24" s="65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</row>
    <row r="25" spans="1:48" s="133" customFormat="1" ht="49.25" customHeight="1">
      <c r="A25" s="99"/>
      <c r="B25" s="131"/>
      <c r="C25" s="63"/>
      <c r="D25" s="63"/>
      <c r="E25" s="63"/>
      <c r="F25" s="63"/>
      <c r="G25" s="156"/>
      <c r="H25" s="156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131"/>
      <c r="AG25" s="131"/>
      <c r="AH25" s="131"/>
      <c r="AI25" s="131"/>
      <c r="AJ25" s="131"/>
      <c r="AK25" s="131"/>
      <c r="AL25" s="131"/>
      <c r="AM25" s="131"/>
      <c r="AN25" s="131"/>
      <c r="AO25" s="132"/>
      <c r="AP25" s="131"/>
      <c r="AQ25" s="131"/>
      <c r="AR25" s="131"/>
      <c r="AS25" s="132"/>
      <c r="AT25" s="131"/>
      <c r="AU25" s="131"/>
      <c r="AV25" s="131"/>
    </row>
    <row r="26" spans="1:48" s="60" customFormat="1" ht="52.5" customHeight="1">
      <c r="A26" s="447" t="s">
        <v>107</v>
      </c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340"/>
      <c r="Y26" s="340"/>
      <c r="Z26" s="340"/>
      <c r="AA26" s="340"/>
      <c r="AB26" s="236"/>
      <c r="AC26" s="236"/>
      <c r="AD26" s="236"/>
      <c r="AE26" s="236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</row>
    <row r="27" spans="1:48" s="60" customFormat="1" ht="28.25" customHeight="1" thickBot="1">
      <c r="A27" s="237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6"/>
      <c r="Y27" s="236"/>
      <c r="Z27" s="236"/>
      <c r="AA27" s="236"/>
      <c r="AB27" s="238"/>
      <c r="AC27" s="238"/>
      <c r="AD27" s="238"/>
      <c r="AE27" s="238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</row>
    <row r="28" spans="1:48" s="133" customFormat="1" ht="51" customHeight="1">
      <c r="A28" s="202"/>
      <c r="B28" s="258" t="s">
        <v>132</v>
      </c>
      <c r="C28" s="255"/>
      <c r="D28" s="103"/>
      <c r="E28" s="103"/>
      <c r="F28" s="103"/>
      <c r="G28" s="102"/>
      <c r="H28" s="152"/>
      <c r="I28" s="154">
        <f t="shared" ref="I28:I33" si="14">T28+P28+X28</f>
        <v>3</v>
      </c>
      <c r="J28" s="216">
        <f t="shared" ref="J28:J33" si="15">I28*30</f>
        <v>90</v>
      </c>
      <c r="K28" s="147">
        <f t="shared" ref="K28:K33" si="16">L28+M28+N28</f>
        <v>28</v>
      </c>
      <c r="L28" s="147">
        <f t="shared" ref="L28:N33" si="17">Q28*$S$5+U28*$W$5+Y28*$AA$5</f>
        <v>28</v>
      </c>
      <c r="M28" s="147">
        <f t="shared" si="17"/>
        <v>0</v>
      </c>
      <c r="N28" s="147">
        <f t="shared" si="17"/>
        <v>0</v>
      </c>
      <c r="O28" s="104">
        <f t="shared" ref="O28:O33" si="18">J28-K28</f>
        <v>62</v>
      </c>
      <c r="P28" s="150"/>
      <c r="Q28" s="79"/>
      <c r="R28" s="80"/>
      <c r="S28" s="82"/>
      <c r="T28" s="150">
        <v>3</v>
      </c>
      <c r="U28" s="79">
        <v>2</v>
      </c>
      <c r="V28" s="80"/>
      <c r="W28" s="82"/>
      <c r="X28" s="150"/>
      <c r="Y28" s="79"/>
      <c r="Z28" s="80"/>
      <c r="AA28" s="241"/>
      <c r="AB28" s="150"/>
      <c r="AC28" s="79"/>
      <c r="AD28" s="80"/>
      <c r="AE28" s="82"/>
      <c r="AF28" s="134">
        <f>K28/J28</f>
        <v>0.31111111111111112</v>
      </c>
      <c r="AG28" s="131"/>
      <c r="AH28" s="131"/>
      <c r="AI28" s="131"/>
      <c r="AJ28" s="131"/>
      <c r="AK28" s="132"/>
      <c r="AL28" s="131"/>
      <c r="AM28" s="131"/>
      <c r="AN28" s="131"/>
      <c r="AO28" s="132"/>
      <c r="AP28" s="131"/>
      <c r="AQ28" s="131"/>
      <c r="AR28" s="131"/>
    </row>
    <row r="29" spans="1:48" s="133" customFormat="1" ht="51" customHeight="1">
      <c r="A29" s="203"/>
      <c r="B29" s="259" t="s">
        <v>132</v>
      </c>
      <c r="C29" s="256"/>
      <c r="D29" s="96"/>
      <c r="E29" s="96"/>
      <c r="F29" s="95"/>
      <c r="G29" s="95"/>
      <c r="H29" s="144"/>
      <c r="I29" s="171">
        <f t="shared" si="14"/>
        <v>3</v>
      </c>
      <c r="J29" s="217">
        <f t="shared" si="15"/>
        <v>90</v>
      </c>
      <c r="K29" s="130">
        <f t="shared" si="16"/>
        <v>28</v>
      </c>
      <c r="L29" s="130">
        <f t="shared" si="17"/>
        <v>28</v>
      </c>
      <c r="M29" s="130">
        <f t="shared" si="17"/>
        <v>0</v>
      </c>
      <c r="N29" s="130">
        <f t="shared" si="17"/>
        <v>0</v>
      </c>
      <c r="O29" s="218">
        <f t="shared" si="18"/>
        <v>62</v>
      </c>
      <c r="P29" s="94"/>
      <c r="Q29" s="83"/>
      <c r="R29" s="84"/>
      <c r="S29" s="86"/>
      <c r="T29" s="94">
        <v>3</v>
      </c>
      <c r="U29" s="83">
        <v>2</v>
      </c>
      <c r="V29" s="84"/>
      <c r="W29" s="86"/>
      <c r="X29" s="94"/>
      <c r="Y29" s="83"/>
      <c r="Z29" s="84"/>
      <c r="AA29" s="242"/>
      <c r="AB29" s="94"/>
      <c r="AC29" s="83"/>
      <c r="AD29" s="84"/>
      <c r="AE29" s="86"/>
      <c r="AF29" s="134">
        <f t="shared" ref="AF29:AF33" si="19">K29/J29</f>
        <v>0.31111111111111112</v>
      </c>
      <c r="AG29" s="131"/>
      <c r="AH29" s="131"/>
      <c r="AI29" s="131"/>
      <c r="AJ29" s="131"/>
      <c r="AK29" s="132"/>
      <c r="AL29" s="131"/>
      <c r="AM29" s="131"/>
      <c r="AN29" s="131"/>
      <c r="AO29" s="132"/>
      <c r="AP29" s="131"/>
      <c r="AQ29" s="131"/>
      <c r="AR29" s="131"/>
    </row>
    <row r="30" spans="1:48" s="133" customFormat="1" ht="51" customHeight="1">
      <c r="A30" s="203"/>
      <c r="B30" s="259" t="s">
        <v>133</v>
      </c>
      <c r="C30" s="256"/>
      <c r="D30" s="96"/>
      <c r="E30" s="96"/>
      <c r="F30" s="95"/>
      <c r="G30" s="95"/>
      <c r="H30" s="144"/>
      <c r="I30" s="171">
        <f t="shared" si="14"/>
        <v>5.5</v>
      </c>
      <c r="J30" s="217">
        <f t="shared" si="15"/>
        <v>165</v>
      </c>
      <c r="K30" s="130">
        <f t="shared" si="16"/>
        <v>56</v>
      </c>
      <c r="L30" s="130">
        <f t="shared" si="17"/>
        <v>28</v>
      </c>
      <c r="M30" s="130">
        <f t="shared" si="17"/>
        <v>28</v>
      </c>
      <c r="N30" s="130">
        <f t="shared" si="17"/>
        <v>0</v>
      </c>
      <c r="O30" s="218">
        <f t="shared" si="18"/>
        <v>109</v>
      </c>
      <c r="P30" s="94"/>
      <c r="Q30" s="83"/>
      <c r="R30" s="84"/>
      <c r="S30" s="86"/>
      <c r="T30" s="240">
        <v>5.5</v>
      </c>
      <c r="U30" s="83">
        <v>2</v>
      </c>
      <c r="V30" s="84">
        <v>2</v>
      </c>
      <c r="W30" s="86"/>
      <c r="X30" s="94"/>
      <c r="Y30" s="83"/>
      <c r="Z30" s="84"/>
      <c r="AA30" s="242"/>
      <c r="AB30" s="240"/>
      <c r="AC30" s="83"/>
      <c r="AD30" s="84"/>
      <c r="AE30" s="86"/>
      <c r="AF30" s="134">
        <f t="shared" si="19"/>
        <v>0.33939393939393941</v>
      </c>
      <c r="AG30" s="131"/>
      <c r="AH30" s="131"/>
      <c r="AI30" s="131"/>
      <c r="AJ30" s="131"/>
      <c r="AK30" s="132"/>
      <c r="AL30" s="131"/>
      <c r="AM30" s="131"/>
      <c r="AN30" s="131"/>
      <c r="AO30" s="132"/>
      <c r="AP30" s="131"/>
      <c r="AQ30" s="131"/>
      <c r="AR30" s="131"/>
    </row>
    <row r="31" spans="1:48" s="133" customFormat="1" ht="51" customHeight="1">
      <c r="A31" s="203"/>
      <c r="B31" s="259" t="s">
        <v>133</v>
      </c>
      <c r="C31" s="256"/>
      <c r="D31" s="96"/>
      <c r="E31" s="96"/>
      <c r="F31" s="95"/>
      <c r="G31" s="95"/>
      <c r="H31" s="144"/>
      <c r="I31" s="171">
        <f>T31+P31+X31</f>
        <v>5.5</v>
      </c>
      <c r="J31" s="217">
        <f>I31*30</f>
        <v>165</v>
      </c>
      <c r="K31" s="130">
        <f t="shared" ref="K31" si="20">L31+M31+N31</f>
        <v>56</v>
      </c>
      <c r="L31" s="130">
        <f t="shared" ref="L31" si="21">Q31*$S$5+U31*$W$5+Y31*$AA$5</f>
        <v>28</v>
      </c>
      <c r="M31" s="130">
        <f t="shared" ref="M31" si="22">R31*$S$5+V31*$W$5+Z31*$AA$5</f>
        <v>28</v>
      </c>
      <c r="N31" s="130">
        <f t="shared" ref="N31" si="23">S31*$S$5+W31*$W$5+AA31*$AA$5</f>
        <v>0</v>
      </c>
      <c r="O31" s="218">
        <f t="shared" ref="O31" si="24">J31-K31</f>
        <v>109</v>
      </c>
      <c r="P31" s="94"/>
      <c r="Q31" s="83"/>
      <c r="R31" s="84"/>
      <c r="S31" s="86"/>
      <c r="T31" s="240">
        <v>5.5</v>
      </c>
      <c r="U31" s="83">
        <v>2</v>
      </c>
      <c r="V31" s="84">
        <v>2</v>
      </c>
      <c r="W31" s="86"/>
      <c r="X31" s="94"/>
      <c r="Y31" s="83"/>
      <c r="Z31" s="84"/>
      <c r="AA31" s="242"/>
      <c r="AB31" s="240"/>
      <c r="AC31" s="83"/>
      <c r="AD31" s="84"/>
      <c r="AE31" s="86"/>
      <c r="AF31" s="134">
        <f t="shared" ref="AF31" si="25">K31/J31</f>
        <v>0.33939393939393941</v>
      </c>
      <c r="AG31" s="131"/>
      <c r="AH31" s="131"/>
      <c r="AI31" s="131"/>
      <c r="AJ31" s="131"/>
      <c r="AK31" s="132"/>
      <c r="AL31" s="131"/>
      <c r="AM31" s="131"/>
      <c r="AN31" s="131"/>
      <c r="AO31" s="132"/>
      <c r="AP31" s="131"/>
      <c r="AQ31" s="131"/>
      <c r="AR31" s="131"/>
    </row>
    <row r="32" spans="1:48" s="133" customFormat="1" ht="51" customHeight="1">
      <c r="A32" s="203"/>
      <c r="B32" s="259" t="s">
        <v>133</v>
      </c>
      <c r="C32" s="256"/>
      <c r="D32" s="96"/>
      <c r="E32" s="96"/>
      <c r="F32" s="95"/>
      <c r="G32" s="95"/>
      <c r="H32" s="144"/>
      <c r="I32" s="171">
        <f>T32+P32+X32</f>
        <v>5.5</v>
      </c>
      <c r="J32" s="217">
        <f>I32*30</f>
        <v>165</v>
      </c>
      <c r="K32" s="130">
        <f t="shared" si="16"/>
        <v>56</v>
      </c>
      <c r="L32" s="130">
        <f t="shared" si="17"/>
        <v>28</v>
      </c>
      <c r="M32" s="130">
        <f t="shared" si="17"/>
        <v>28</v>
      </c>
      <c r="N32" s="130">
        <f t="shared" si="17"/>
        <v>0</v>
      </c>
      <c r="O32" s="218">
        <f t="shared" si="18"/>
        <v>109</v>
      </c>
      <c r="P32" s="94"/>
      <c r="Q32" s="83"/>
      <c r="R32" s="84"/>
      <c r="S32" s="86"/>
      <c r="T32" s="240">
        <v>5.5</v>
      </c>
      <c r="U32" s="83">
        <v>2</v>
      </c>
      <c r="V32" s="84">
        <v>2</v>
      </c>
      <c r="W32" s="86"/>
      <c r="X32" s="94"/>
      <c r="Y32" s="83"/>
      <c r="Z32" s="84"/>
      <c r="AA32" s="242"/>
      <c r="AB32" s="240"/>
      <c r="AC32" s="83"/>
      <c r="AD32" s="84"/>
      <c r="AE32" s="86"/>
      <c r="AF32" s="134">
        <f t="shared" si="19"/>
        <v>0.33939393939393941</v>
      </c>
      <c r="AG32" s="131"/>
      <c r="AH32" s="131"/>
      <c r="AI32" s="131"/>
      <c r="AJ32" s="131"/>
      <c r="AK32" s="132"/>
      <c r="AL32" s="131"/>
      <c r="AM32" s="131"/>
      <c r="AN32" s="131"/>
      <c r="AO32" s="132"/>
      <c r="AP32" s="131"/>
      <c r="AQ32" s="131"/>
      <c r="AR32" s="131"/>
    </row>
    <row r="33" spans="1:48" s="133" customFormat="1" ht="51" customHeight="1" thickBot="1">
      <c r="A33" s="204"/>
      <c r="B33" s="260" t="s">
        <v>133</v>
      </c>
      <c r="C33" s="257"/>
      <c r="D33" s="148"/>
      <c r="E33" s="148"/>
      <c r="F33" s="149"/>
      <c r="G33" s="149"/>
      <c r="H33" s="153"/>
      <c r="I33" s="155">
        <f t="shared" si="14"/>
        <v>7.5</v>
      </c>
      <c r="J33" s="219">
        <f t="shared" si="15"/>
        <v>225</v>
      </c>
      <c r="K33" s="151">
        <f t="shared" si="16"/>
        <v>70</v>
      </c>
      <c r="L33" s="151">
        <f t="shared" si="17"/>
        <v>42</v>
      </c>
      <c r="M33" s="151">
        <f t="shared" si="17"/>
        <v>28</v>
      </c>
      <c r="N33" s="151">
        <f t="shared" si="17"/>
        <v>0</v>
      </c>
      <c r="O33" s="172">
        <f t="shared" si="18"/>
        <v>155</v>
      </c>
      <c r="P33" s="91"/>
      <c r="Q33" s="87"/>
      <c r="R33" s="88"/>
      <c r="S33" s="90"/>
      <c r="T33" s="240"/>
      <c r="U33" s="87"/>
      <c r="V33" s="88"/>
      <c r="W33" s="90"/>
      <c r="X33" s="249">
        <v>7.5</v>
      </c>
      <c r="Y33" s="87">
        <v>3</v>
      </c>
      <c r="Z33" s="88">
        <v>2</v>
      </c>
      <c r="AA33" s="243"/>
      <c r="AB33" s="240"/>
      <c r="AC33" s="87"/>
      <c r="AD33" s="88"/>
      <c r="AE33" s="90"/>
      <c r="AF33" s="134">
        <f t="shared" si="19"/>
        <v>0.31111111111111112</v>
      </c>
      <c r="AG33" s="131"/>
      <c r="AH33" s="131"/>
      <c r="AI33" s="131"/>
      <c r="AJ33" s="131"/>
      <c r="AK33" s="132"/>
      <c r="AL33" s="131"/>
      <c r="AM33" s="131"/>
      <c r="AN33" s="131"/>
      <c r="AO33" s="132"/>
      <c r="AP33" s="131"/>
      <c r="AQ33" s="131"/>
      <c r="AR33" s="131"/>
    </row>
    <row r="34" spans="1:48" s="131" customFormat="1" ht="39" customHeight="1" thickBot="1">
      <c r="A34" s="173"/>
      <c r="B34" s="209"/>
      <c r="C34" s="174"/>
      <c r="D34" s="210"/>
      <c r="E34" s="175"/>
      <c r="F34" s="176"/>
      <c r="G34" s="176"/>
      <c r="H34" s="175"/>
      <c r="I34" s="138"/>
      <c r="J34" s="177"/>
      <c r="K34" s="63"/>
      <c r="L34" s="63"/>
      <c r="M34" s="63"/>
      <c r="N34" s="63"/>
      <c r="O34" s="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46"/>
      <c r="AK34" s="132"/>
      <c r="AO34" s="132"/>
    </row>
    <row r="35" spans="1:48" s="133" customFormat="1" ht="57" customHeight="1" thickBot="1">
      <c r="A35" s="205" t="s">
        <v>108</v>
      </c>
      <c r="B35" s="207"/>
      <c r="C35" s="199"/>
      <c r="D35" s="200"/>
      <c r="E35" s="199"/>
      <c r="F35" s="199"/>
      <c r="G35" s="199"/>
      <c r="H35" s="199"/>
      <c r="I35" s="139">
        <f t="shared" ref="I35:AA35" si="26">SUM(I28:I33)</f>
        <v>30</v>
      </c>
      <c r="J35" s="139">
        <f t="shared" si="26"/>
        <v>900</v>
      </c>
      <c r="K35" s="139">
        <f t="shared" si="26"/>
        <v>294</v>
      </c>
      <c r="L35" s="139">
        <f t="shared" si="26"/>
        <v>182</v>
      </c>
      <c r="M35" s="139">
        <f t="shared" si="26"/>
        <v>112</v>
      </c>
      <c r="N35" s="139">
        <f t="shared" si="26"/>
        <v>0</v>
      </c>
      <c r="O35" s="139">
        <f t="shared" si="26"/>
        <v>606</v>
      </c>
      <c r="P35" s="139">
        <f t="shared" si="26"/>
        <v>0</v>
      </c>
      <c r="Q35" s="139">
        <f t="shared" si="26"/>
        <v>0</v>
      </c>
      <c r="R35" s="139">
        <f t="shared" si="26"/>
        <v>0</v>
      </c>
      <c r="S35" s="139">
        <f t="shared" si="26"/>
        <v>0</v>
      </c>
      <c r="T35" s="244">
        <f t="shared" si="26"/>
        <v>22.5</v>
      </c>
      <c r="U35" s="139">
        <f t="shared" si="26"/>
        <v>10</v>
      </c>
      <c r="V35" s="139">
        <f t="shared" si="26"/>
        <v>6</v>
      </c>
      <c r="W35" s="139">
        <f t="shared" si="26"/>
        <v>0</v>
      </c>
      <c r="X35" s="139">
        <f t="shared" si="26"/>
        <v>7.5</v>
      </c>
      <c r="Y35" s="139">
        <f t="shared" si="26"/>
        <v>3</v>
      </c>
      <c r="Z35" s="139">
        <f t="shared" si="26"/>
        <v>2</v>
      </c>
      <c r="AA35" s="139">
        <f t="shared" si="26"/>
        <v>0</v>
      </c>
      <c r="AB35" s="244">
        <f t="shared" ref="AB35:AE35" si="27">SUM(AB28:AB33)</f>
        <v>0</v>
      </c>
      <c r="AC35" s="139">
        <f t="shared" si="27"/>
        <v>0</v>
      </c>
      <c r="AD35" s="139">
        <f t="shared" si="27"/>
        <v>0</v>
      </c>
      <c r="AE35" s="139">
        <f t="shared" si="27"/>
        <v>0</v>
      </c>
      <c r="AF35" s="131"/>
      <c r="AG35" s="131"/>
      <c r="AH35" s="131"/>
      <c r="AI35" s="131"/>
      <c r="AJ35" s="131"/>
      <c r="AK35" s="132"/>
      <c r="AL35" s="131"/>
      <c r="AM35" s="131"/>
      <c r="AN35" s="131"/>
      <c r="AO35" s="132"/>
      <c r="AP35" s="131"/>
      <c r="AQ35" s="131"/>
      <c r="AR35" s="131"/>
    </row>
    <row r="36" spans="1:48" s="133" customFormat="1" ht="57" customHeight="1" thickBot="1">
      <c r="A36" s="125"/>
      <c r="C36" s="206"/>
      <c r="D36" s="206"/>
      <c r="E36" s="135"/>
      <c r="F36" s="135"/>
      <c r="G36" s="135"/>
      <c r="H36" s="135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1"/>
      <c r="AG36" s="131"/>
      <c r="AH36" s="131"/>
      <c r="AI36" s="131"/>
      <c r="AJ36" s="131"/>
      <c r="AK36" s="132"/>
      <c r="AL36" s="131"/>
      <c r="AM36" s="131"/>
      <c r="AN36" s="131"/>
      <c r="AO36" s="132"/>
      <c r="AP36" s="131"/>
      <c r="AQ36" s="131"/>
      <c r="AR36" s="131"/>
    </row>
    <row r="37" spans="1:48" s="133" customFormat="1" ht="40.5" customHeight="1" thickTop="1">
      <c r="A37" s="477" t="s">
        <v>97</v>
      </c>
      <c r="B37" s="478"/>
      <c r="C37" s="478"/>
      <c r="D37" s="478"/>
      <c r="E37" s="478"/>
      <c r="F37" s="478"/>
      <c r="G37" s="478"/>
      <c r="H37" s="479"/>
      <c r="I37" s="456">
        <f t="shared" ref="I37:S37" si="28">SUM(I23,I35)</f>
        <v>30</v>
      </c>
      <c r="J37" s="456">
        <f t="shared" si="28"/>
        <v>900</v>
      </c>
      <c r="K37" s="456">
        <f t="shared" si="28"/>
        <v>294</v>
      </c>
      <c r="L37" s="456">
        <f t="shared" si="28"/>
        <v>182</v>
      </c>
      <c r="M37" s="456">
        <f t="shared" si="28"/>
        <v>112</v>
      </c>
      <c r="N37" s="456">
        <f t="shared" si="28"/>
        <v>0</v>
      </c>
      <c r="O37" s="456">
        <f t="shared" si="28"/>
        <v>606</v>
      </c>
      <c r="P37" s="460">
        <f t="shared" si="28"/>
        <v>0</v>
      </c>
      <c r="Q37" s="137">
        <f t="shared" si="28"/>
        <v>0</v>
      </c>
      <c r="R37" s="137">
        <f t="shared" si="28"/>
        <v>0</v>
      </c>
      <c r="S37" s="137">
        <f t="shared" si="28"/>
        <v>0</v>
      </c>
      <c r="T37" s="460">
        <f>SUM(T23,T35)</f>
        <v>22.5</v>
      </c>
      <c r="U37" s="137">
        <f>SUM(U23,U35)</f>
        <v>10</v>
      </c>
      <c r="V37" s="137">
        <f t="shared" ref="V37:W37" si="29">SUM(V23,V35)</f>
        <v>6</v>
      </c>
      <c r="W37" s="137">
        <f t="shared" si="29"/>
        <v>0</v>
      </c>
      <c r="X37" s="460">
        <f>SUM(X23,X35)</f>
        <v>7.5</v>
      </c>
      <c r="Y37" s="137">
        <f>SUM(Y23,Y35)</f>
        <v>3</v>
      </c>
      <c r="Z37" s="137">
        <f t="shared" ref="Z37:AA37" si="30">SUM(Z23,Z35)</f>
        <v>2</v>
      </c>
      <c r="AA37" s="137">
        <f t="shared" si="30"/>
        <v>0</v>
      </c>
      <c r="AB37" s="460">
        <f>SUM(AB23,AB35)</f>
        <v>0</v>
      </c>
      <c r="AC37" s="137">
        <f>SUM(AC23,AC35)</f>
        <v>0</v>
      </c>
      <c r="AD37" s="137">
        <f t="shared" ref="AD37:AE37" si="31">SUM(AD23,AD35)</f>
        <v>0</v>
      </c>
      <c r="AE37" s="137">
        <f t="shared" si="31"/>
        <v>0</v>
      </c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</row>
    <row r="38" spans="1:48" s="133" customFormat="1" ht="67.25" customHeight="1">
      <c r="A38" s="480"/>
      <c r="B38" s="481"/>
      <c r="C38" s="481"/>
      <c r="D38" s="481"/>
      <c r="E38" s="481"/>
      <c r="F38" s="481"/>
      <c r="G38" s="481"/>
      <c r="H38" s="482"/>
      <c r="I38" s="457"/>
      <c r="J38" s="457"/>
      <c r="K38" s="457"/>
      <c r="L38" s="457"/>
      <c r="M38" s="457"/>
      <c r="N38" s="457"/>
      <c r="O38" s="457"/>
      <c r="P38" s="461"/>
      <c r="Q38" s="462">
        <f>SUM(Q37:S37)</f>
        <v>0</v>
      </c>
      <c r="R38" s="463"/>
      <c r="S38" s="463"/>
      <c r="T38" s="461"/>
      <c r="U38" s="462">
        <f>SUM(U37:W37)</f>
        <v>16</v>
      </c>
      <c r="V38" s="463"/>
      <c r="W38" s="474"/>
      <c r="X38" s="461"/>
      <c r="Y38" s="462">
        <f>SUM(Y37:AA37)</f>
        <v>5</v>
      </c>
      <c r="Z38" s="463"/>
      <c r="AA38" s="463"/>
      <c r="AB38" s="461"/>
      <c r="AC38" s="462">
        <f>SUM(AC37:AE37)</f>
        <v>0</v>
      </c>
      <c r="AD38" s="463"/>
      <c r="AE38" s="474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</row>
    <row r="39" spans="1:48" s="133" customFormat="1" ht="36" customHeight="1">
      <c r="A39" s="480"/>
      <c r="B39" s="481"/>
      <c r="C39" s="481"/>
      <c r="D39" s="481"/>
      <c r="E39" s="481"/>
      <c r="F39" s="481"/>
      <c r="G39" s="481"/>
      <c r="H39" s="482"/>
      <c r="I39" s="491" t="s">
        <v>60</v>
      </c>
      <c r="J39" s="449"/>
      <c r="K39" s="449"/>
      <c r="L39" s="449"/>
      <c r="M39" s="449"/>
      <c r="N39" s="492" t="s">
        <v>61</v>
      </c>
      <c r="O39" s="493"/>
      <c r="P39" s="451"/>
      <c r="Q39" s="452"/>
      <c r="R39" s="452"/>
      <c r="S39" s="453"/>
      <c r="T39" s="454"/>
      <c r="U39" s="452"/>
      <c r="V39" s="452"/>
      <c r="W39" s="455"/>
      <c r="X39" s="451"/>
      <c r="Y39" s="452"/>
      <c r="Z39" s="452"/>
      <c r="AA39" s="453"/>
      <c r="AB39" s="454"/>
      <c r="AC39" s="452"/>
      <c r="AD39" s="452"/>
      <c r="AE39" s="455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</row>
    <row r="40" spans="1:48" s="133" customFormat="1" ht="38" customHeight="1">
      <c r="A40" s="480"/>
      <c r="B40" s="481"/>
      <c r="C40" s="481"/>
      <c r="D40" s="481"/>
      <c r="E40" s="481"/>
      <c r="F40" s="481"/>
      <c r="G40" s="481"/>
      <c r="H40" s="482"/>
      <c r="I40" s="491"/>
      <c r="J40" s="449"/>
      <c r="K40" s="449"/>
      <c r="L40" s="449"/>
      <c r="M40" s="449"/>
      <c r="N40" s="449" t="s">
        <v>62</v>
      </c>
      <c r="O40" s="450"/>
      <c r="P40" s="451"/>
      <c r="Q40" s="452"/>
      <c r="R40" s="452"/>
      <c r="S40" s="453"/>
      <c r="T40" s="454"/>
      <c r="U40" s="452"/>
      <c r="V40" s="452"/>
      <c r="W40" s="455"/>
      <c r="X40" s="451"/>
      <c r="Y40" s="452"/>
      <c r="Z40" s="452"/>
      <c r="AA40" s="453"/>
      <c r="AB40" s="454"/>
      <c r="AC40" s="452"/>
      <c r="AD40" s="452"/>
      <c r="AE40" s="455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</row>
    <row r="41" spans="1:48" s="133" customFormat="1" ht="38" customHeight="1">
      <c r="A41" s="480"/>
      <c r="B41" s="481"/>
      <c r="C41" s="481"/>
      <c r="D41" s="481"/>
      <c r="E41" s="481"/>
      <c r="F41" s="481"/>
      <c r="G41" s="481"/>
      <c r="H41" s="482"/>
      <c r="I41" s="491" t="s">
        <v>63</v>
      </c>
      <c r="J41" s="506"/>
      <c r="K41" s="506"/>
      <c r="L41" s="506"/>
      <c r="M41" s="506"/>
      <c r="N41" s="506"/>
      <c r="O41" s="507"/>
      <c r="P41" s="451"/>
      <c r="Q41" s="452"/>
      <c r="R41" s="452"/>
      <c r="S41" s="453"/>
      <c r="T41" s="454"/>
      <c r="U41" s="452"/>
      <c r="V41" s="452"/>
      <c r="W41" s="455"/>
      <c r="X41" s="451"/>
      <c r="Y41" s="452"/>
      <c r="Z41" s="452"/>
      <c r="AA41" s="453"/>
      <c r="AB41" s="454"/>
      <c r="AC41" s="452"/>
      <c r="AD41" s="452"/>
      <c r="AE41" s="455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</row>
    <row r="42" spans="1:48" s="133" customFormat="1" ht="38" customHeight="1">
      <c r="A42" s="480"/>
      <c r="B42" s="481"/>
      <c r="C42" s="481"/>
      <c r="D42" s="481"/>
      <c r="E42" s="481"/>
      <c r="F42" s="481"/>
      <c r="G42" s="481"/>
      <c r="H42" s="482"/>
      <c r="I42" s="491" t="s">
        <v>64</v>
      </c>
      <c r="J42" s="506"/>
      <c r="K42" s="506"/>
      <c r="L42" s="506"/>
      <c r="M42" s="506"/>
      <c r="N42" s="506"/>
      <c r="O42" s="507"/>
      <c r="P42" s="451"/>
      <c r="Q42" s="452"/>
      <c r="R42" s="452"/>
      <c r="S42" s="453"/>
      <c r="T42" s="454"/>
      <c r="U42" s="452"/>
      <c r="V42" s="452"/>
      <c r="W42" s="455"/>
      <c r="X42" s="451"/>
      <c r="Y42" s="452"/>
      <c r="Z42" s="452"/>
      <c r="AA42" s="453"/>
      <c r="AB42" s="454"/>
      <c r="AC42" s="452"/>
      <c r="AD42" s="452"/>
      <c r="AE42" s="455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</row>
    <row r="43" spans="1:48" s="133" customFormat="1" ht="38" customHeight="1">
      <c r="A43" s="480"/>
      <c r="B43" s="481"/>
      <c r="C43" s="481"/>
      <c r="D43" s="481"/>
      <c r="E43" s="481"/>
      <c r="F43" s="481"/>
      <c r="G43" s="481"/>
      <c r="H43" s="482"/>
      <c r="I43" s="508" t="s">
        <v>72</v>
      </c>
      <c r="J43" s="509"/>
      <c r="K43" s="509"/>
      <c r="L43" s="509"/>
      <c r="M43" s="509"/>
      <c r="N43" s="509"/>
      <c r="O43" s="510"/>
      <c r="P43" s="486"/>
      <c r="Q43" s="487"/>
      <c r="R43" s="487"/>
      <c r="S43" s="487"/>
      <c r="T43" s="501"/>
      <c r="U43" s="487"/>
      <c r="V43" s="487"/>
      <c r="W43" s="502"/>
      <c r="X43" s="486"/>
      <c r="Y43" s="487"/>
      <c r="Z43" s="487"/>
      <c r="AA43" s="487"/>
      <c r="AB43" s="501"/>
      <c r="AC43" s="487"/>
      <c r="AD43" s="487"/>
      <c r="AE43" s="502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</row>
    <row r="44" spans="1:48" s="133" customFormat="1" ht="38" customHeight="1" thickBot="1">
      <c r="A44" s="483"/>
      <c r="B44" s="484"/>
      <c r="C44" s="484"/>
      <c r="D44" s="484"/>
      <c r="E44" s="484"/>
      <c r="F44" s="484"/>
      <c r="G44" s="484"/>
      <c r="H44" s="485"/>
      <c r="I44" s="511" t="s">
        <v>73</v>
      </c>
      <c r="J44" s="512"/>
      <c r="K44" s="512"/>
      <c r="L44" s="512"/>
      <c r="M44" s="512"/>
      <c r="N44" s="512"/>
      <c r="O44" s="513"/>
      <c r="P44" s="488"/>
      <c r="Q44" s="489"/>
      <c r="R44" s="489"/>
      <c r="S44" s="490"/>
      <c r="T44" s="503"/>
      <c r="U44" s="504"/>
      <c r="V44" s="504"/>
      <c r="W44" s="505"/>
      <c r="X44" s="488"/>
      <c r="Y44" s="489"/>
      <c r="Z44" s="489"/>
      <c r="AA44" s="490"/>
      <c r="AB44" s="503"/>
      <c r="AC44" s="504"/>
      <c r="AD44" s="504"/>
      <c r="AE44" s="505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</row>
    <row r="45" spans="1:48" s="72" customFormat="1" ht="10.25" customHeight="1" thickTop="1">
      <c r="A45" s="100"/>
      <c r="B45" s="73"/>
      <c r="C45" s="67"/>
      <c r="D45" s="67"/>
      <c r="E45" s="67"/>
      <c r="F45" s="67"/>
      <c r="G45" s="67"/>
      <c r="H45" s="68"/>
      <c r="I45" s="69"/>
      <c r="J45" s="69"/>
      <c r="K45" s="70"/>
      <c r="L45" s="70"/>
      <c r="M45" s="70"/>
      <c r="N45" s="70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</row>
    <row r="46" spans="1:48" s="73" customFormat="1" ht="40" customHeight="1">
      <c r="A46" s="101" t="s">
        <v>134</v>
      </c>
      <c r="B46" s="42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</row>
    <row r="48" spans="1:48" ht="9" customHeight="1"/>
  </sheetData>
  <mergeCells count="98">
    <mergeCell ref="A1:AA1"/>
    <mergeCell ref="A2:A9"/>
    <mergeCell ref="B2:B9"/>
    <mergeCell ref="C2:H2"/>
    <mergeCell ref="I2:I9"/>
    <mergeCell ref="J2:N2"/>
    <mergeCell ref="C3:D3"/>
    <mergeCell ref="E3:E9"/>
    <mergeCell ref="F3:F9"/>
    <mergeCell ref="P3:W3"/>
    <mergeCell ref="N5:N9"/>
    <mergeCell ref="P5:P8"/>
    <mergeCell ref="Q5:R5"/>
    <mergeCell ref="T5:T8"/>
    <mergeCell ref="G3:G9"/>
    <mergeCell ref="H3:H9"/>
    <mergeCell ref="J3:J9"/>
    <mergeCell ref="K3:N3"/>
    <mergeCell ref="O3:O9"/>
    <mergeCell ref="P4:S4"/>
    <mergeCell ref="T4:W4"/>
    <mergeCell ref="X4:AA4"/>
    <mergeCell ref="L5:L9"/>
    <mergeCell ref="M5:M9"/>
    <mergeCell ref="U5:V5"/>
    <mergeCell ref="X5:X8"/>
    <mergeCell ref="Y5:Z5"/>
    <mergeCell ref="Q6:Q8"/>
    <mergeCell ref="R6:R8"/>
    <mergeCell ref="S6:S8"/>
    <mergeCell ref="U6:U8"/>
    <mergeCell ref="V6:V8"/>
    <mergeCell ref="W6:W8"/>
    <mergeCell ref="Y6:Y8"/>
    <mergeCell ref="Q38:S38"/>
    <mergeCell ref="U38:W38"/>
    <mergeCell ref="Z6:Z8"/>
    <mergeCell ref="AA6:AA8"/>
    <mergeCell ref="P9:AA9"/>
    <mergeCell ref="A11:AA11"/>
    <mergeCell ref="A26:AA26"/>
    <mergeCell ref="A37:H44"/>
    <mergeCell ref="I37:I38"/>
    <mergeCell ref="J37:J38"/>
    <mergeCell ref="K37:K38"/>
    <mergeCell ref="L37:L38"/>
    <mergeCell ref="C4:C9"/>
    <mergeCell ref="D4:D9"/>
    <mergeCell ref="K4:K9"/>
    <mergeCell ref="L4:N4"/>
    <mergeCell ref="Y38:AA38"/>
    <mergeCell ref="I39:M40"/>
    <mergeCell ref="N39:O39"/>
    <mergeCell ref="P39:S39"/>
    <mergeCell ref="T39:W39"/>
    <mergeCell ref="X39:AA39"/>
    <mergeCell ref="N40:O40"/>
    <mergeCell ref="P40:S40"/>
    <mergeCell ref="T40:W40"/>
    <mergeCell ref="X40:AA40"/>
    <mergeCell ref="M37:M38"/>
    <mergeCell ref="N37:N38"/>
    <mergeCell ref="O37:O38"/>
    <mergeCell ref="P37:P38"/>
    <mergeCell ref="T37:T38"/>
    <mergeCell ref="X37:X38"/>
    <mergeCell ref="I41:O41"/>
    <mergeCell ref="P41:S41"/>
    <mergeCell ref="T41:W41"/>
    <mergeCell ref="X41:AA41"/>
    <mergeCell ref="I42:O42"/>
    <mergeCell ref="P42:S42"/>
    <mergeCell ref="T42:W42"/>
    <mergeCell ref="X42:AA42"/>
    <mergeCell ref="I43:O43"/>
    <mergeCell ref="P43:S43"/>
    <mergeCell ref="T43:W43"/>
    <mergeCell ref="X43:AA43"/>
    <mergeCell ref="I44:O44"/>
    <mergeCell ref="P44:S44"/>
    <mergeCell ref="T44:W44"/>
    <mergeCell ref="X44:AA44"/>
    <mergeCell ref="AB43:AE43"/>
    <mergeCell ref="AB44:AE44"/>
    <mergeCell ref="X3:AE3"/>
    <mergeCell ref="P2:AE2"/>
    <mergeCell ref="AB37:AB38"/>
    <mergeCell ref="AC38:AE38"/>
    <mergeCell ref="AB39:AE39"/>
    <mergeCell ref="AB40:AE40"/>
    <mergeCell ref="AB41:AE41"/>
    <mergeCell ref="AB42:AE42"/>
    <mergeCell ref="AB4:AE4"/>
    <mergeCell ref="AB5:AB8"/>
    <mergeCell ref="AC5:AD5"/>
    <mergeCell ref="AC6:AC8"/>
    <mergeCell ref="AD6:AD8"/>
    <mergeCell ref="AE6:AE8"/>
  </mergeCells>
  <conditionalFormatting sqref="P43:W44 X39:X44 T39:T42 J39:P42 I39:I44 A11:W11 A36 I37:P37 C36:AA36 A19:AA25 A28:A30 Q37:S42 U37:W42 Y37:AA44 AF11:XFD25 AF28:XFD30 AF32:XFD44 A34:AA35 C28:AA30 A32:A33 C32:AA33 A12:A18 C12:AA18">
    <cfRule type="cellIs" dxfId="9" priority="9" operator="equal">
      <formula>0</formula>
    </cfRule>
  </conditionalFormatting>
  <conditionalFormatting sqref="A26:W27 AF26:XFD27">
    <cfRule type="cellIs" dxfId="8" priority="8" operator="equal">
      <formula>0</formula>
    </cfRule>
  </conditionalFormatting>
  <conditionalFormatting sqref="X37 T37">
    <cfRule type="cellIs" dxfId="7" priority="7" operator="equal">
      <formula>0</formula>
    </cfRule>
  </conditionalFormatting>
  <conditionalFormatting sqref="AB43:AE44 AB39:AB42 AB11:AE25 AB28:AE30 AC37:AE42 AB32:AE36">
    <cfRule type="cellIs" dxfId="6" priority="6" operator="equal">
      <formula>0</formula>
    </cfRule>
  </conditionalFormatting>
  <conditionalFormatting sqref="AB26:AE27">
    <cfRule type="cellIs" dxfId="5" priority="5" operator="equal">
      <formula>0</formula>
    </cfRule>
  </conditionalFormatting>
  <conditionalFormatting sqref="AB37">
    <cfRule type="cellIs" dxfId="4" priority="4" operator="equal">
      <formula>0</formula>
    </cfRule>
  </conditionalFormatting>
  <conditionalFormatting sqref="AF31:XFD31 A31 C31:AA31">
    <cfRule type="cellIs" dxfId="3" priority="3" operator="equal">
      <formula>0</formula>
    </cfRule>
  </conditionalFormatting>
  <conditionalFormatting sqref="AB31:AE31">
    <cfRule type="cellIs" dxfId="2" priority="2" operator="equal">
      <formula>0</formula>
    </cfRule>
  </conditionalFormatting>
  <conditionalFormatting sqref="B28:B33">
    <cfRule type="cellIs" dxfId="1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5" fitToHeight="0" pageOrder="overThenDown" orientation="landscape" r:id="rId1"/>
  <headerFooter alignWithMargins="0">
    <oddFooter>&amp;L&amp;"Cambria,полужирный"&amp;18 2020 рік ( &amp;D )&amp;CСО "Магістр"&amp;R&amp;"Times New Roman,полужирный"&amp;18Сторінка  &amp;P  з  &amp;N</oddFooter>
  </headerFooter>
  <rowBreaks count="1" manualBreakCount="1">
    <brk id="23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J22"/>
  <sheetViews>
    <sheetView topLeftCell="B1" zoomScale="115" zoomScaleNormal="115" workbookViewId="0">
      <selection activeCell="F5" sqref="F5"/>
    </sheetView>
  </sheetViews>
  <sheetFormatPr baseColWidth="10" defaultColWidth="8.83203125" defaultRowHeight="15"/>
  <cols>
    <col min="3" max="3" width="64.6640625" customWidth="1"/>
    <col min="6" max="6" width="53.5" customWidth="1"/>
    <col min="8" max="8" width="8.5" customWidth="1"/>
  </cols>
  <sheetData>
    <row r="1" spans="3:10" ht="16">
      <c r="C1" s="284" t="s">
        <v>141</v>
      </c>
      <c r="F1" s="284" t="s">
        <v>159</v>
      </c>
    </row>
    <row r="2" spans="3:10">
      <c r="C2" s="287" t="s">
        <v>147</v>
      </c>
      <c r="D2" s="261"/>
      <c r="F2" s="288" t="s">
        <v>152</v>
      </c>
      <c r="G2" s="282"/>
      <c r="H2" s="286"/>
      <c r="I2" s="282"/>
    </row>
    <row r="3" spans="3:10">
      <c r="C3" s="287" t="s">
        <v>142</v>
      </c>
      <c r="D3" s="261"/>
      <c r="F3" s="288" t="s">
        <v>161</v>
      </c>
      <c r="G3" s="282"/>
      <c r="H3" s="282"/>
      <c r="I3" s="282"/>
    </row>
    <row r="4" spans="3:10">
      <c r="C4" s="288" t="s">
        <v>146</v>
      </c>
      <c r="D4" s="261"/>
      <c r="F4" s="288" t="s">
        <v>158</v>
      </c>
      <c r="G4" s="282"/>
      <c r="H4" s="282"/>
      <c r="I4" s="282"/>
    </row>
    <row r="5" spans="3:10">
      <c r="C5" s="288" t="s">
        <v>143</v>
      </c>
      <c r="D5" s="261"/>
      <c r="F5" s="288" t="s">
        <v>162</v>
      </c>
      <c r="G5" s="282"/>
      <c r="H5" s="282"/>
      <c r="I5" s="282"/>
    </row>
    <row r="6" spans="3:10">
      <c r="C6" s="288" t="s">
        <v>149</v>
      </c>
      <c r="D6" s="261"/>
      <c r="F6" s="288" t="s">
        <v>145</v>
      </c>
      <c r="G6" s="282"/>
      <c r="H6" s="282"/>
      <c r="I6" s="282"/>
    </row>
    <row r="7" spans="3:10">
      <c r="C7" s="288" t="s">
        <v>151</v>
      </c>
      <c r="D7" s="261"/>
      <c r="F7" s="288" t="s">
        <v>148</v>
      </c>
      <c r="G7" s="282"/>
      <c r="H7" s="282"/>
      <c r="I7" s="282"/>
    </row>
    <row r="8" spans="3:10">
      <c r="C8" s="288" t="s">
        <v>153</v>
      </c>
      <c r="D8" s="261"/>
      <c r="F8" s="288" t="s">
        <v>150</v>
      </c>
      <c r="G8" s="282"/>
      <c r="H8" s="282"/>
      <c r="I8" s="282"/>
    </row>
    <row r="9" spans="3:10">
      <c r="C9" s="289" t="s">
        <v>154</v>
      </c>
      <c r="D9" s="261"/>
    </row>
    <row r="10" spans="3:10">
      <c r="C10" s="293" t="s">
        <v>144</v>
      </c>
      <c r="D10" s="261"/>
    </row>
    <row r="11" spans="3:10">
      <c r="C11" s="293" t="s">
        <v>160</v>
      </c>
    </row>
    <row r="12" spans="3:10">
      <c r="C12" s="261"/>
    </row>
    <row r="13" spans="3:10">
      <c r="C13" s="261"/>
    </row>
    <row r="15" spans="3:10" ht="16">
      <c r="C15" s="284"/>
      <c r="F15" s="284"/>
      <c r="G15" s="261"/>
      <c r="H15" s="261"/>
      <c r="I15" s="261"/>
      <c r="J15" s="261"/>
    </row>
    <row r="16" spans="3:10">
      <c r="C16" s="261"/>
      <c r="F16" s="261"/>
    </row>
    <row r="17" spans="3:6">
      <c r="C17" s="261"/>
      <c r="F17" s="261"/>
    </row>
    <row r="18" spans="3:6">
      <c r="C18" s="261"/>
      <c r="F18" s="261"/>
    </row>
    <row r="19" spans="3:6">
      <c r="C19" s="261"/>
      <c r="F19" s="261"/>
    </row>
    <row r="20" spans="3:6">
      <c r="C20" s="261"/>
      <c r="F20" s="261"/>
    </row>
    <row r="21" spans="3:6">
      <c r="C21" s="261"/>
      <c r="F21" s="261"/>
    </row>
    <row r="22" spans="3:6">
      <c r="F22" s="283"/>
    </row>
  </sheetData>
  <conditionalFormatting sqref="F2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63FB6B5D6A8054B870FE39176AF9224" ma:contentTypeVersion="11" ma:contentTypeDescription="Створення нового документа." ma:contentTypeScope="" ma:versionID="ed6371269274d9b66ddb8390588fd344">
  <xsd:schema xmlns:xsd="http://www.w3.org/2001/XMLSchema" xmlns:xs="http://www.w3.org/2001/XMLSchema" xmlns:p="http://schemas.microsoft.com/office/2006/metadata/properties" xmlns:ns3="16d8911f-abec-4f79-8bfa-7669fb61ba6b" xmlns:ns4="a58e0951-b0fd-4fda-bf62-86ab8931fcc6" targetNamespace="http://schemas.microsoft.com/office/2006/metadata/properties" ma:root="true" ma:fieldsID="ef3de18f31f2db94cd6c324b878b10b2" ns3:_="" ns4:_="">
    <xsd:import namespace="16d8911f-abec-4f79-8bfa-7669fb61ba6b"/>
    <xsd:import namespace="a58e0951-b0fd-4fda-bf62-86ab8931fc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8911f-abec-4f79-8bfa-7669fb61ba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Геш підказки про спільний доступ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0951-b0fd-4fda-bf62-86ab8931f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E6464-EE54-4696-91DF-90509E0C5D9F}">
  <ds:schemaRefs>
    <ds:schemaRef ds:uri="http://purl.org/dc/terms/"/>
    <ds:schemaRef ds:uri="16d8911f-abec-4f79-8bfa-7669fb61b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58e0951-b0fd-4fda-bf62-86ab8931fcc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FACC63-8125-4389-BC43-57B84DAED4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547E7-CC5D-42FA-9CC0-8D7A09929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d8911f-abec-4f79-8bfa-7669fb61ba6b"/>
    <ds:schemaRef ds:uri="a58e0951-b0fd-4fda-bf62-86ab8931fc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Графік</vt:lpstr>
      <vt:lpstr>Лист погодження</vt:lpstr>
      <vt:lpstr>1-2 курс</vt:lpstr>
      <vt:lpstr>1-2 курс 2 роки</vt:lpstr>
      <vt:lpstr>Вибіркові(пропозиції)</vt:lpstr>
      <vt:lpstr>Аркуш1</vt:lpstr>
      <vt:lpstr>'1-2 курс'!Область_печати</vt:lpstr>
      <vt:lpstr>'1-2 курс 2 роки'!Область_печати</vt:lpstr>
      <vt:lpstr>Графік!Область_печати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2020-02-06T11:01:45Z</cp:lastPrinted>
  <dcterms:created xsi:type="dcterms:W3CDTF">2015-04-28T06:56:41Z</dcterms:created>
  <dcterms:modified xsi:type="dcterms:W3CDTF">2020-03-30T21:30:44Z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0x010100463FB6B5D6A8054B870FE39176AF9224</vt:lpwstr>
  </property>
</Properties>
</file>